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 codeName="{0730EB3F-75F1-03CD-C966-41DC9FD4AD36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\Desktop\기출\02 최신기출유형\"/>
    </mc:Choice>
  </mc:AlternateContent>
  <xr:revisionPtr revIDLastSave="0" documentId="13_ncr:1_{20620E81-B3A2-43DD-8462-A557DA4CC96E}" xr6:coauthVersionLast="47" xr6:coauthVersionMax="47" xr10:uidLastSave="{00000000-0000-0000-0000-000000000000}"/>
  <bookViews>
    <workbookView xWindow="-108" yWindow="-108" windowWidth="23256" windowHeight="12576" activeTab="4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4" l="1"/>
  <c r="E30" i="4"/>
  <c r="E31" i="4"/>
  <c r="E32" i="4"/>
  <c r="E33" i="4"/>
  <c r="E34" i="4"/>
  <c r="E35" i="4"/>
  <c r="E36" i="4"/>
  <c r="E37" i="4"/>
  <c r="E28" i="4"/>
  <c r="L24" i="4"/>
  <c r="E24" i="4"/>
  <c r="L11" i="4"/>
  <c r="E4" i="4"/>
  <c r="E5" i="4"/>
  <c r="E6" i="4"/>
  <c r="E7" i="4"/>
  <c r="E8" i="4"/>
  <c r="E9" i="4"/>
  <c r="E10" i="4"/>
  <c r="E11" i="4"/>
  <c r="E3" i="4"/>
  <c r="C11" i="7"/>
  <c r="D11" i="7"/>
  <c r="E11" i="7"/>
  <c r="F11" i="7"/>
  <c r="B11" i="7"/>
  <c r="H5" i="6"/>
  <c r="H6" i="6"/>
  <c r="H7" i="6"/>
  <c r="H8" i="6"/>
  <c r="H9" i="6"/>
  <c r="H10" i="6"/>
  <c r="H11" i="6"/>
  <c r="H12" i="6"/>
  <c r="H13" i="6"/>
  <c r="F4" i="5"/>
  <c r="F5" i="5"/>
  <c r="F6" i="5"/>
  <c r="F7" i="5"/>
  <c r="F8" i="5"/>
  <c r="F9" i="5"/>
  <c r="F10" i="5"/>
  <c r="F11" i="5"/>
  <c r="F12" i="5"/>
  <c r="F13" i="5"/>
  <c r="F14" i="5"/>
  <c r="F15" i="5"/>
</calcChain>
</file>

<file path=xl/sharedStrings.xml><?xml version="1.0" encoding="utf-8"?>
<sst xmlns="http://schemas.openxmlformats.org/spreadsheetml/2006/main" count="349" uniqueCount="241">
  <si>
    <t>과일 경매가격표</t>
  </si>
  <si>
    <t>[표1]</t>
  </si>
  <si>
    <t>[표2]</t>
  </si>
  <si>
    <t>근무평가표</t>
  </si>
  <si>
    <t>사원코드</t>
  </si>
  <si>
    <t>성별</t>
  </si>
  <si>
    <t>업무수행</t>
  </si>
  <si>
    <t>근태</t>
  </si>
  <si>
    <t>책임감</t>
  </si>
  <si>
    <t>총점</t>
  </si>
  <si>
    <t>김진희</t>
  </si>
  <si>
    <t>여</t>
  </si>
  <si>
    <t>신유섭</t>
  </si>
  <si>
    <t>남</t>
  </si>
  <si>
    <t>허영심</t>
  </si>
  <si>
    <t>황경수</t>
  </si>
  <si>
    <t>이민영</t>
  </si>
  <si>
    <t>안영호</t>
  </si>
  <si>
    <t>서수민</t>
  </si>
  <si>
    <t>강영진</t>
  </si>
  <si>
    <t>여사원의 총점 평균</t>
  </si>
  <si>
    <t>[표3]</t>
  </si>
  <si>
    <t>사원별 승진 시험 결과</t>
  </si>
  <si>
    <t>[표4]</t>
  </si>
  <si>
    <t>1학년 성적표</t>
  </si>
  <si>
    <t>사원명</t>
  </si>
  <si>
    <t>부서명</t>
  </si>
  <si>
    <t>직위</t>
  </si>
  <si>
    <t>점수</t>
  </si>
  <si>
    <t>성명</t>
  </si>
  <si>
    <t>중간고사</t>
  </si>
  <si>
    <t>기말고사</t>
  </si>
  <si>
    <t>평균</t>
  </si>
  <si>
    <t>김시경</t>
  </si>
  <si>
    <t>영업부</t>
  </si>
  <si>
    <t>과장</t>
  </si>
  <si>
    <t>황진주</t>
  </si>
  <si>
    <t>신승연</t>
  </si>
  <si>
    <t>대리</t>
  </si>
  <si>
    <t>윤정민</t>
  </si>
  <si>
    <t>김건후</t>
  </si>
  <si>
    <t>사원</t>
  </si>
  <si>
    <t>김민서</t>
  </si>
  <si>
    <t>최민석</t>
  </si>
  <si>
    <t>생산부</t>
  </si>
  <si>
    <t>서정식</t>
  </si>
  <si>
    <t>배슬기</t>
  </si>
  <si>
    <t>김철민</t>
  </si>
  <si>
    <t>&lt;조건&gt;</t>
  </si>
  <si>
    <t>이승완</t>
  </si>
  <si>
    <t>박경선</t>
  </si>
  <si>
    <t>김준우</t>
  </si>
  <si>
    <t>강근성</t>
  </si>
  <si>
    <t>류시연</t>
  </si>
  <si>
    <t>기획부</t>
  </si>
  <si>
    <t>이상희</t>
  </si>
  <si>
    <t>박경인</t>
  </si>
  <si>
    <t>표준편차</t>
  </si>
  <si>
    <t>김종숙</t>
  </si>
  <si>
    <t>최고평균차이</t>
  </si>
  <si>
    <t>강기리</t>
  </si>
  <si>
    <t>이가영</t>
  </si>
  <si>
    <t>[표5]</t>
  </si>
  <si>
    <t>지점별 매출 현황</t>
  </si>
  <si>
    <t>지점코드</t>
  </si>
  <si>
    <t>판매량</t>
  </si>
  <si>
    <t>재고량</t>
  </si>
  <si>
    <t>매출액</t>
  </si>
  <si>
    <t>평가</t>
  </si>
  <si>
    <t>K-S-01</t>
  </si>
  <si>
    <t>▣▣▣▣</t>
  </si>
  <si>
    <t>K-B-02</t>
  </si>
  <si>
    <t>▣▣▣▣▣</t>
  </si>
  <si>
    <t>K-G-01</t>
  </si>
  <si>
    <t>▣▣▣</t>
  </si>
  <si>
    <t>K-S-02</t>
  </si>
  <si>
    <t>▣</t>
  </si>
  <si>
    <t>&lt;평가점수표&gt;</t>
  </si>
  <si>
    <t>K-D-01</t>
  </si>
  <si>
    <t>이상</t>
  </si>
  <si>
    <t>미만</t>
  </si>
  <si>
    <t>K-G-02</t>
  </si>
  <si>
    <t>K-D-02</t>
  </si>
  <si>
    <t>▣▣</t>
  </si>
  <si>
    <t>K-G-03</t>
  </si>
  <si>
    <t>K-S-03</t>
  </si>
  <si>
    <t>입사년도</t>
  </si>
  <si>
    <t>거주지역</t>
  </si>
  <si>
    <t>기본급</t>
  </si>
  <si>
    <t>개발부</t>
  </si>
  <si>
    <t>박시현</t>
  </si>
  <si>
    <t>2013년</t>
  </si>
  <si>
    <t>서울마포</t>
  </si>
  <si>
    <t>채용식</t>
  </si>
  <si>
    <t>2016년</t>
  </si>
  <si>
    <t>경기용인</t>
  </si>
  <si>
    <t>이개성</t>
  </si>
  <si>
    <t>2018년</t>
  </si>
  <si>
    <t>인천부평</t>
  </si>
  <si>
    <t>총무부</t>
  </si>
  <si>
    <t>한가운</t>
  </si>
  <si>
    <t>2014년</t>
  </si>
  <si>
    <t>서울용산</t>
  </si>
  <si>
    <t>김유천</t>
  </si>
  <si>
    <t>2015년</t>
  </si>
  <si>
    <t>서울서초</t>
  </si>
  <si>
    <t>설운동</t>
  </si>
  <si>
    <t>경기안산</t>
  </si>
  <si>
    <t>송해교</t>
  </si>
  <si>
    <t>서울강남</t>
  </si>
  <si>
    <t>강현빈</t>
  </si>
  <si>
    <t>서울강동</t>
  </si>
  <si>
    <t>이연이</t>
  </si>
  <si>
    <t>2020년</t>
  </si>
  <si>
    <t>인천계양</t>
  </si>
  <si>
    <t>홍보부</t>
  </si>
  <si>
    <t>전지연</t>
  </si>
  <si>
    <t>부장</t>
  </si>
  <si>
    <t>2012년</t>
  </si>
  <si>
    <t>경기성남</t>
  </si>
  <si>
    <t>김성철</t>
  </si>
  <si>
    <t>2017년</t>
  </si>
  <si>
    <t>서울노원</t>
  </si>
  <si>
    <t>윤채민</t>
  </si>
  <si>
    <t>2019년</t>
  </si>
  <si>
    <t>경기수원</t>
  </si>
  <si>
    <t>상공세무회계사무소 거래처 명단</t>
    <phoneticPr fontId="1" type="noConversion"/>
  </si>
  <si>
    <t>주류 출고 현황</t>
    <phoneticPr fontId="1" type="noConversion"/>
  </si>
  <si>
    <t>출고일</t>
  </si>
  <si>
    <t>주류명</t>
  </si>
  <si>
    <t>출고지역</t>
  </si>
  <si>
    <t>출고가</t>
  </si>
  <si>
    <t>출고량</t>
  </si>
  <si>
    <t>총액</t>
  </si>
  <si>
    <t>소주</t>
  </si>
  <si>
    <t>충북청주</t>
  </si>
  <si>
    <t>맥주</t>
  </si>
  <si>
    <t>충북진천</t>
  </si>
  <si>
    <t>충북충주</t>
  </si>
  <si>
    <t>와인</t>
  </si>
  <si>
    <t>충북음성</t>
  </si>
  <si>
    <t>막걸리</t>
  </si>
  <si>
    <t>상공영화관 예매 현황</t>
    <phoneticPr fontId="1" type="noConversion"/>
  </si>
  <si>
    <t>영화명</t>
  </si>
  <si>
    <t>금액</t>
  </si>
  <si>
    <t>예매량</t>
  </si>
  <si>
    <t>총예매액</t>
  </si>
  <si>
    <t>일반</t>
  </si>
  <si>
    <t>조조할인</t>
  </si>
  <si>
    <t>카드할인</t>
  </si>
  <si>
    <t>캡틴코리아</t>
  </si>
  <si>
    <t>겨울왕자</t>
  </si>
  <si>
    <t>포데이즈</t>
  </si>
  <si>
    <t>백수건달</t>
  </si>
  <si>
    <t>설국기차</t>
  </si>
  <si>
    <t>더 테러 녹음</t>
  </si>
  <si>
    <t>감시놈들</t>
  </si>
  <si>
    <t>제국의 분할</t>
  </si>
  <si>
    <t>7번방의 친구</t>
  </si>
  <si>
    <t>가전제품 재고관리 현황</t>
    <phoneticPr fontId="1" type="noConversion"/>
  </si>
  <si>
    <t>제품명</t>
  </si>
  <si>
    <t>이월재고량</t>
  </si>
  <si>
    <t>입고량</t>
  </si>
  <si>
    <t>주문예정량</t>
  </si>
  <si>
    <t>세탁기</t>
  </si>
  <si>
    <t>냉장고</t>
  </si>
  <si>
    <t>TV</t>
  </si>
  <si>
    <t>에어컨</t>
  </si>
  <si>
    <t>컴퓨터</t>
  </si>
  <si>
    <t>진공청소기</t>
  </si>
  <si>
    <t>전자레인지</t>
  </si>
  <si>
    <t>합계</t>
  </si>
  <si>
    <t>신체검사 결과</t>
    <phoneticPr fontId="1" type="noConversion"/>
  </si>
  <si>
    <t>키</t>
  </si>
  <si>
    <t>몸무게</t>
  </si>
  <si>
    <t>시력</t>
  </si>
  <si>
    <t>최유영</t>
  </si>
  <si>
    <t>김선호</t>
  </si>
  <si>
    <t>장승지</t>
  </si>
  <si>
    <t>최회식</t>
  </si>
  <si>
    <t>이윤성</t>
  </si>
  <si>
    <t>이시라</t>
  </si>
  <si>
    <t>서진수</t>
  </si>
  <si>
    <t>안창민</t>
  </si>
  <si>
    <t>한미라</t>
  </si>
  <si>
    <t>임상욱</t>
  </si>
  <si>
    <t>날씨정보</t>
    <phoneticPr fontId="1" type="noConversion"/>
  </si>
  <si>
    <t>날짜</t>
    <phoneticPr fontId="1" type="noConversion"/>
  </si>
  <si>
    <t>최고기온</t>
    <phoneticPr fontId="1" type="noConversion"/>
  </si>
  <si>
    <t>미세먼지</t>
    <phoneticPr fontId="1" type="noConversion"/>
  </si>
  <si>
    <t>강수확률</t>
    <phoneticPr fontId="1" type="noConversion"/>
  </si>
  <si>
    <t>보통</t>
    <phoneticPr fontId="1" type="noConversion"/>
  </si>
  <si>
    <t>좋음</t>
    <phoneticPr fontId="1" type="noConversion"/>
  </si>
  <si>
    <t>나쁨</t>
    <phoneticPr fontId="1" type="noConversion"/>
  </si>
  <si>
    <t>야외활동</t>
    <phoneticPr fontId="1" type="noConversion"/>
  </si>
  <si>
    <t>품목</t>
    <phoneticPr fontId="1" type="noConversion"/>
  </si>
  <si>
    <t>app-03</t>
    <phoneticPr fontId="1" type="noConversion"/>
  </si>
  <si>
    <t>wat-28</t>
    <phoneticPr fontId="1" type="noConversion"/>
  </si>
  <si>
    <t>mel-71</t>
    <phoneticPr fontId="1" type="noConversion"/>
  </si>
  <si>
    <t>per-94</t>
    <phoneticPr fontId="1" type="noConversion"/>
  </si>
  <si>
    <t>tom-10</t>
    <phoneticPr fontId="1" type="noConversion"/>
  </si>
  <si>
    <t>str-38</t>
    <phoneticPr fontId="1" type="noConversion"/>
  </si>
  <si>
    <t>산지</t>
    <phoneticPr fontId="1" type="noConversion"/>
  </si>
  <si>
    <t>충청북도 충주</t>
    <phoneticPr fontId="1" type="noConversion"/>
  </si>
  <si>
    <t>충청북도 맹동</t>
    <phoneticPr fontId="1" type="noConversion"/>
  </si>
  <si>
    <t>경상북도 상주</t>
    <phoneticPr fontId="1" type="noConversion"/>
  </si>
  <si>
    <t>경상북도 청도</t>
    <phoneticPr fontId="1" type="noConversion"/>
  </si>
  <si>
    <t>경상남도 사천</t>
    <phoneticPr fontId="1" type="noConversion"/>
  </si>
  <si>
    <t>충청남도 논산</t>
    <phoneticPr fontId="1" type="noConversion"/>
  </si>
  <si>
    <t>출하일</t>
    <phoneticPr fontId="1" type="noConversion"/>
  </si>
  <si>
    <t>상급</t>
    <phoneticPr fontId="1" type="noConversion"/>
  </si>
  <si>
    <t>중급</t>
    <phoneticPr fontId="1" type="noConversion"/>
  </si>
  <si>
    <t>하급</t>
    <phoneticPr fontId="1" type="noConversion"/>
  </si>
  <si>
    <t>♣상공전자 사원 관리 현황♣</t>
    <phoneticPr fontId="1" type="noConversion"/>
  </si>
  <si>
    <t>회사명</t>
  </si>
  <si>
    <t>임대료</t>
  </si>
  <si>
    <t>인건비</t>
  </si>
  <si>
    <t>기타</t>
  </si>
  <si>
    <t>총지출액</t>
  </si>
  <si>
    <t>다해공연</t>
  </si>
  <si>
    <t>떠나관광</t>
  </si>
  <si>
    <t>미니전자</t>
  </si>
  <si>
    <t>보다책</t>
  </si>
  <si>
    <t>북마켓</t>
  </si>
  <si>
    <t>북천지</t>
  </si>
  <si>
    <t>스위트여행</t>
  </si>
  <si>
    <t>에스티</t>
  </si>
  <si>
    <t>여행나라</t>
  </si>
  <si>
    <t>연극나라</t>
  </si>
  <si>
    <t>예스티켓</t>
  </si>
  <si>
    <t>이알전자</t>
  </si>
  <si>
    <t>(모두)</t>
  </si>
  <si>
    <t>행 레이블</t>
  </si>
  <si>
    <t>총합계</t>
  </si>
  <si>
    <t>5월</t>
  </si>
  <si>
    <t>6월</t>
  </si>
  <si>
    <t>7월</t>
  </si>
  <si>
    <t>열 레이블</t>
  </si>
  <si>
    <t>합계 : 총액</t>
  </si>
  <si>
    <t>성별</t>
    <phoneticPr fontId="1" type="noConversion"/>
  </si>
  <si>
    <t>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</si>
</sst>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mm&quot;월&quot;\ dd&quot;일&quot;"/>
    <numFmt numFmtId="177" formatCode="#,##0,&quot;천원&quot;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u/>
      <sz val="20"/>
      <color theme="1"/>
      <name val="궁서체"/>
      <family val="1"/>
      <charset val="129"/>
    </font>
    <font>
      <sz val="11"/>
      <color rgb="FFFF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9" fontId="0" fillId="0" borderId="1" xfId="1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1" fontId="0" fillId="0" borderId="1" xfId="1" applyFont="1" applyBorder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>
      <alignment vertical="center"/>
    </xf>
    <xf numFmtId="177" fontId="0" fillId="0" borderId="5" xfId="0" applyNumberFormat="1" applyBorder="1">
      <alignment vertical="center"/>
    </xf>
    <xf numFmtId="0" fontId="7" fillId="3" borderId="7" xfId="0" applyFont="1" applyFill="1" applyBorder="1" applyAlignment="1">
      <alignment horizontal="distributed" vertical="center"/>
    </xf>
    <xf numFmtId="0" fontId="9" fillId="3" borderId="7" xfId="0" applyFont="1" applyFill="1" applyBorder="1" applyAlignment="1">
      <alignment horizontal="distributed" vertical="center"/>
    </xf>
    <xf numFmtId="0" fontId="0" fillId="0" borderId="0" xfId="0" applyNumberForma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bg1"/>
                </a:solidFill>
                <a:latin typeface="돋움체" panose="020B0609000101010101" pitchFamily="49" charset="-127"/>
                <a:ea typeface="돋움체" panose="020B0609000101010101" pitchFamily="49" charset="-127"/>
                <a:cs typeface="+mn-cs"/>
              </a:defRPr>
            </a:pPr>
            <a:r>
              <a:rPr lang="ko-KR" altLang="en-US" sz="1600">
                <a:solidFill>
                  <a:schemeClr val="bg1"/>
                </a:solidFill>
                <a:latin typeface="돋움체" panose="020B0609000101010101" pitchFamily="49" charset="-127"/>
                <a:ea typeface="돋움체" panose="020B0609000101010101" pitchFamily="49" charset="-127"/>
              </a:rPr>
              <a:t>여학생 키 측정 결과</a:t>
            </a:r>
          </a:p>
        </c:rich>
      </c:tx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bg1"/>
              </a:solidFill>
              <a:latin typeface="돋움체" panose="020B0609000101010101" pitchFamily="49" charset="-127"/>
              <a:ea typeface="돋움체" panose="020B0609000101010101" pitchFamily="49" charset="-127"/>
              <a:cs typeface="+mn-cs"/>
            </a:defRPr>
          </a:pPr>
          <a:endParaRPr lang="ko-KR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차트작업!$C$3</c:f>
              <c:strCache>
                <c:ptCount val="1"/>
                <c:pt idx="0">
                  <c:v>키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2A41-472A-9AD1-3C06E1BBDF9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2A41-472A-9AD1-3C06E1BBDF9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2A41-472A-9AD1-3C06E1BBDF9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2A41-472A-9AD1-3C06E1BBDF9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2A41-472A-9AD1-3C06E1BBDF9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(차트작업!$A$4,차트작업!$A$6,차트작업!$A$8:$A$9,차트작업!$A$12)</c:f>
              <c:strCache>
                <c:ptCount val="5"/>
                <c:pt idx="0">
                  <c:v>최유영</c:v>
                </c:pt>
                <c:pt idx="1">
                  <c:v>장승지</c:v>
                </c:pt>
                <c:pt idx="2">
                  <c:v>이윤성</c:v>
                </c:pt>
                <c:pt idx="3">
                  <c:v>이시라</c:v>
                </c:pt>
                <c:pt idx="4">
                  <c:v>한미라</c:v>
                </c:pt>
              </c:strCache>
            </c:strRef>
          </c:cat>
          <c:val>
            <c:numRef>
              <c:f>(차트작업!$C$4,차트작업!$C$6,차트작업!$C$8:$C$9,차트작업!$C$12)</c:f>
              <c:numCache>
                <c:formatCode>General</c:formatCode>
                <c:ptCount val="5"/>
                <c:pt idx="0">
                  <c:v>176</c:v>
                </c:pt>
                <c:pt idx="1">
                  <c:v>157</c:v>
                </c:pt>
                <c:pt idx="2">
                  <c:v>162</c:v>
                </c:pt>
                <c:pt idx="3">
                  <c:v>160</c:v>
                </c:pt>
                <c:pt idx="4">
                  <c:v>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60-40EF-ADD9-3217565D2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12</xdr:row>
          <xdr:rowOff>0</xdr:rowOff>
        </xdr:from>
        <xdr:to>
          <xdr:col>4</xdr:col>
          <xdr:colOff>0</xdr:colOff>
          <xdr:row>14</xdr:row>
          <xdr:rowOff>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합계</a:t>
              </a:r>
            </a:p>
          </xdr:txBody>
        </xdr:sp>
        <xdr:clientData fPrintsWithSheet="0"/>
      </xdr:twoCellAnchor>
    </mc:Choice>
    <mc:Fallback/>
  </mc:AlternateContent>
  <xdr:twoCellAnchor>
    <xdr:from>
      <xdr:col>5</xdr:col>
      <xdr:colOff>0</xdr:colOff>
      <xdr:row>12</xdr:row>
      <xdr:rowOff>0</xdr:rowOff>
    </xdr:from>
    <xdr:to>
      <xdr:col>6</xdr:col>
      <xdr:colOff>0</xdr:colOff>
      <xdr:row>14</xdr:row>
      <xdr:rowOff>0</xdr:rowOff>
    </xdr:to>
    <xdr:sp macro="[0]!쉼표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E2F948C4-3EDF-7A25-774B-2CBFA849CD81}"/>
            </a:ext>
          </a:extLst>
        </xdr:cNvPr>
        <xdr:cNvSpPr/>
      </xdr:nvSpPr>
      <xdr:spPr>
        <a:xfrm>
          <a:off x="3596640" y="2697480"/>
          <a:ext cx="792480" cy="44196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쉼표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7</xdr:col>
      <xdr:colOff>0</xdr:colOff>
      <xdr:row>29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F383A0F6-3870-F8F2-9603-82CA8D6DA7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" refreshedDate="45815.666193171295" createdVersion="8" refreshedVersion="8" minRefreshableVersion="3" recordCount="12" xr:uid="{6690612C-49E1-4500-A41A-DFF4F8E4B333}">
  <cacheSource type="worksheet">
    <worksheetSource ref="A3:F15" sheet="분석작업-1"/>
  </cacheSource>
  <cacheFields count="7">
    <cacheField name="출고일" numFmtId="176">
      <sharedItems containsSemiMixedTypes="0" containsNonDate="0" containsDate="1" containsString="0" minDate="2024-05-07T00:00:00" maxDate="2024-07-17T00:00:00" count="10">
        <d v="2024-05-07T00:00:00"/>
        <d v="2024-05-08T00:00:00"/>
        <d v="2024-05-15T00:00:00"/>
        <d v="2024-06-10T00:00:00"/>
        <d v="2024-06-15T00:00:00"/>
        <d v="2024-06-17T00:00:00"/>
        <d v="2024-06-22T00:00:00"/>
        <d v="2024-07-08T00:00:00"/>
        <d v="2024-07-10T00:00:00"/>
        <d v="2024-07-16T00:00:00"/>
      </sharedItems>
      <fieldGroup par="6"/>
    </cacheField>
    <cacheField name="주류명" numFmtId="0">
      <sharedItems count="4">
        <s v="소주"/>
        <s v="맥주"/>
        <s v="와인"/>
        <s v="막걸리"/>
      </sharedItems>
    </cacheField>
    <cacheField name="출고지역" numFmtId="0">
      <sharedItems count="4">
        <s v="충북청주"/>
        <s v="충북진천"/>
        <s v="충북충주"/>
        <s v="충북음성"/>
      </sharedItems>
    </cacheField>
    <cacheField name="출고가" numFmtId="41">
      <sharedItems containsSemiMixedTypes="0" containsString="0" containsNumber="1" containsInteger="1" minValue="600" maxValue="6300"/>
    </cacheField>
    <cacheField name="출고량" numFmtId="41">
      <sharedItems containsSemiMixedTypes="0" containsString="0" containsNumber="1" containsInteger="1" minValue="800" maxValue="3000"/>
    </cacheField>
    <cacheField name="총액" numFmtId="41">
      <sharedItems containsSemiMixedTypes="0" containsString="0" containsNumber="1" containsInteger="1" minValue="600000" maxValue="7560000"/>
    </cacheField>
    <cacheField name="개월(출고일)" numFmtId="0" databaseField="0">
      <fieldGroup base="0">
        <rangePr groupBy="months" startDate="2024-05-07T00:00:00" endDate="2024-07-17T00:00:00"/>
        <groupItems count="14">
          <s v="&lt;2024-05-07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4-07-17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600"/>
    <n v="1000"/>
    <n v="600000"/>
  </r>
  <r>
    <x v="1"/>
    <x v="1"/>
    <x v="1"/>
    <n v="1080"/>
    <n v="1500"/>
    <n v="1620000"/>
  </r>
  <r>
    <x v="1"/>
    <x v="1"/>
    <x v="2"/>
    <n v="1080"/>
    <n v="2000"/>
    <n v="2160000"/>
  </r>
  <r>
    <x v="2"/>
    <x v="2"/>
    <x v="3"/>
    <n v="6300"/>
    <n v="800"/>
    <n v="5040000"/>
  </r>
  <r>
    <x v="3"/>
    <x v="0"/>
    <x v="1"/>
    <n v="600"/>
    <n v="1500"/>
    <n v="900000"/>
  </r>
  <r>
    <x v="4"/>
    <x v="1"/>
    <x v="3"/>
    <n v="1080"/>
    <n v="2500"/>
    <n v="2700000"/>
  </r>
  <r>
    <x v="5"/>
    <x v="2"/>
    <x v="0"/>
    <n v="6300"/>
    <n v="1000"/>
    <n v="6300000"/>
  </r>
  <r>
    <x v="6"/>
    <x v="3"/>
    <x v="2"/>
    <n v="750"/>
    <n v="1600"/>
    <n v="1200000"/>
  </r>
  <r>
    <x v="7"/>
    <x v="0"/>
    <x v="2"/>
    <n v="600"/>
    <n v="2000"/>
    <n v="1200000"/>
  </r>
  <r>
    <x v="8"/>
    <x v="1"/>
    <x v="0"/>
    <n v="1080"/>
    <n v="3000"/>
    <n v="3240000"/>
  </r>
  <r>
    <x v="9"/>
    <x v="2"/>
    <x v="3"/>
    <n v="6300"/>
    <n v="1200"/>
    <n v="7560000"/>
  </r>
  <r>
    <x v="9"/>
    <x v="2"/>
    <x v="1"/>
    <n v="6300"/>
    <n v="900"/>
    <n v="567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15C0197-9BE7-432F-84B4-5B8E4D5A4A4E}" name="피벗 테이블1" cacheId="0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outline="1" outlineData="1" multipleFieldFilters="0">
  <location ref="A21:E26" firstHeaderRow="1" firstDataRow="2" firstDataCol="1" rowPageCount="1" colPageCount="1"/>
  <pivotFields count="7">
    <pivotField numFmtId="176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axis="axisCol" showAll="0">
      <items count="5">
        <item x="3"/>
        <item x="1"/>
        <item x="0"/>
        <item h="1" x="2"/>
        <item t="default"/>
      </items>
    </pivotField>
    <pivotField axis="axisPage" showAll="0">
      <items count="5">
        <item x="3"/>
        <item x="1"/>
        <item x="0"/>
        <item x="2"/>
        <item t="default"/>
      </items>
    </pivotField>
    <pivotField numFmtId="41" showAll="0"/>
    <pivotField numFmtId="41" showAll="0"/>
    <pivotField dataField="1" numFmtId="41" showAll="0"/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1">
    <field x="6"/>
  </rowFields>
  <rowItems count="4">
    <i>
      <x v="5"/>
    </i>
    <i>
      <x v="6"/>
    </i>
    <i>
      <x v="7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pageFields count="1">
    <pageField fld="2" hier="-1"/>
  </pageFields>
  <dataFields count="1">
    <dataField name="합계 : 총액" fld="5" baseField="6" baseItem="5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D5" sqref="D5"/>
    </sheetView>
  </sheetViews>
  <sheetFormatPr defaultRowHeight="17.399999999999999" x14ac:dyDescent="0.4"/>
  <cols>
    <col min="2" max="2" width="13.09765625" bestFit="1" customWidth="1"/>
    <col min="3" max="3" width="10.8984375" bestFit="1" customWidth="1"/>
  </cols>
  <sheetData>
    <row r="1" spans="1:6" x14ac:dyDescent="0.4">
      <c r="A1" t="s">
        <v>0</v>
      </c>
    </row>
    <row r="3" spans="1:6" x14ac:dyDescent="0.4">
      <c r="A3" s="1" t="s">
        <v>195</v>
      </c>
      <c r="B3" s="1" t="s">
        <v>202</v>
      </c>
      <c r="C3" s="1" t="s">
        <v>209</v>
      </c>
      <c r="D3" s="1" t="s">
        <v>210</v>
      </c>
      <c r="E3" s="1" t="s">
        <v>211</v>
      </c>
      <c r="F3" s="1" t="s">
        <v>212</v>
      </c>
    </row>
    <row r="4" spans="1:6" x14ac:dyDescent="0.4">
      <c r="A4" s="1" t="s">
        <v>196</v>
      </c>
      <c r="B4" s="1" t="s">
        <v>203</v>
      </c>
      <c r="C4" s="2">
        <v>45362</v>
      </c>
      <c r="D4" s="3">
        <v>40000</v>
      </c>
      <c r="E4" s="3">
        <v>30000</v>
      </c>
      <c r="F4" s="3">
        <v>25000</v>
      </c>
    </row>
    <row r="5" spans="1:6" x14ac:dyDescent="0.4">
      <c r="A5" s="1" t="s">
        <v>197</v>
      </c>
      <c r="B5" s="1" t="s">
        <v>204</v>
      </c>
      <c r="C5" s="2">
        <v>45363</v>
      </c>
      <c r="D5" s="3">
        <v>55000</v>
      </c>
      <c r="E5" s="3">
        <v>50000</v>
      </c>
      <c r="F5" s="3">
        <v>40000</v>
      </c>
    </row>
    <row r="6" spans="1:6" x14ac:dyDescent="0.4">
      <c r="A6" s="1" t="s">
        <v>198</v>
      </c>
      <c r="B6" s="1" t="s">
        <v>205</v>
      </c>
      <c r="C6" s="2">
        <v>45365</v>
      </c>
      <c r="D6" s="3">
        <v>35000</v>
      </c>
      <c r="E6" s="3">
        <v>35000</v>
      </c>
      <c r="F6" s="3">
        <v>30000</v>
      </c>
    </row>
    <row r="7" spans="1:6" x14ac:dyDescent="0.4">
      <c r="A7" s="1" t="s">
        <v>199</v>
      </c>
      <c r="B7" s="1" t="s">
        <v>206</v>
      </c>
      <c r="C7" s="2">
        <v>45366</v>
      </c>
      <c r="D7" s="3">
        <v>25000</v>
      </c>
      <c r="E7" s="3">
        <v>25000</v>
      </c>
      <c r="F7" s="3">
        <v>20000</v>
      </c>
    </row>
    <row r="8" spans="1:6" x14ac:dyDescent="0.4">
      <c r="A8" s="1" t="s">
        <v>200</v>
      </c>
      <c r="B8" s="1" t="s">
        <v>207</v>
      </c>
      <c r="C8" s="2">
        <v>45367</v>
      </c>
      <c r="D8" s="3">
        <v>20000</v>
      </c>
      <c r="E8" s="3">
        <v>20000</v>
      </c>
      <c r="F8" s="3">
        <v>18000</v>
      </c>
    </row>
    <row r="9" spans="1:6" x14ac:dyDescent="0.4">
      <c r="A9" s="1" t="s">
        <v>201</v>
      </c>
      <c r="B9" s="1" t="s">
        <v>208</v>
      </c>
      <c r="C9" s="2">
        <v>45368</v>
      </c>
      <c r="D9" s="3">
        <v>15000</v>
      </c>
      <c r="E9" s="3">
        <v>15000</v>
      </c>
      <c r="F9" s="3">
        <v>12000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5"/>
  <sheetViews>
    <sheetView workbookViewId="0">
      <selection activeCell="A3" sqref="A3:G3"/>
    </sheetView>
  </sheetViews>
  <sheetFormatPr defaultRowHeight="17.399999999999999" x14ac:dyDescent="0.4"/>
  <cols>
    <col min="7" max="7" width="9.3984375" bestFit="1" customWidth="1"/>
  </cols>
  <sheetData>
    <row r="1" spans="1:7" ht="25.8" x14ac:dyDescent="0.4">
      <c r="A1" s="19" t="s">
        <v>213</v>
      </c>
      <c r="B1" s="19"/>
      <c r="C1" s="19"/>
      <c r="D1" s="19"/>
      <c r="E1" s="19"/>
      <c r="F1" s="19"/>
      <c r="G1" s="19"/>
    </row>
    <row r="3" spans="1:7" ht="18" thickBot="1" x14ac:dyDescent="0.45">
      <c r="A3" s="33" t="s">
        <v>26</v>
      </c>
      <c r="B3" s="34" t="s">
        <v>29</v>
      </c>
      <c r="C3" s="34" t="s">
        <v>5</v>
      </c>
      <c r="D3" s="34" t="s">
        <v>27</v>
      </c>
      <c r="E3" s="34" t="s">
        <v>86</v>
      </c>
      <c r="F3" s="34" t="s">
        <v>87</v>
      </c>
      <c r="G3" s="34" t="s">
        <v>88</v>
      </c>
    </row>
    <row r="4" spans="1:7" ht="18" thickTop="1" x14ac:dyDescent="0.4">
      <c r="A4" s="26" t="s">
        <v>89</v>
      </c>
      <c r="B4" s="15" t="s">
        <v>90</v>
      </c>
      <c r="C4" s="15" t="s">
        <v>11</v>
      </c>
      <c r="D4" s="15" t="s">
        <v>35</v>
      </c>
      <c r="E4" s="15" t="s">
        <v>91</v>
      </c>
      <c r="F4" s="15" t="s">
        <v>92</v>
      </c>
      <c r="G4" s="32">
        <v>2800000</v>
      </c>
    </row>
    <row r="5" spans="1:7" x14ac:dyDescent="0.4">
      <c r="A5" s="30"/>
      <c r="B5" s="8" t="s">
        <v>93</v>
      </c>
      <c r="C5" s="8" t="s">
        <v>13</v>
      </c>
      <c r="D5" s="8" t="s">
        <v>38</v>
      </c>
      <c r="E5" s="8" t="s">
        <v>94</v>
      </c>
      <c r="F5" s="8" t="s">
        <v>95</v>
      </c>
      <c r="G5" s="31">
        <v>2400000</v>
      </c>
    </row>
    <row r="6" spans="1:7" x14ac:dyDescent="0.4">
      <c r="A6" s="30"/>
      <c r="B6" s="8" t="s">
        <v>96</v>
      </c>
      <c r="C6" s="8" t="s">
        <v>13</v>
      </c>
      <c r="D6" s="8" t="s">
        <v>41</v>
      </c>
      <c r="E6" s="8" t="s">
        <v>97</v>
      </c>
      <c r="F6" s="8" t="s">
        <v>98</v>
      </c>
      <c r="G6" s="31">
        <v>2000000</v>
      </c>
    </row>
    <row r="7" spans="1:7" x14ac:dyDescent="0.4">
      <c r="A7" s="30" t="s">
        <v>99</v>
      </c>
      <c r="B7" s="8" t="s">
        <v>100</v>
      </c>
      <c r="C7" s="8" t="s">
        <v>11</v>
      </c>
      <c r="D7" s="8" t="s">
        <v>35</v>
      </c>
      <c r="E7" s="8" t="s">
        <v>101</v>
      </c>
      <c r="F7" s="8" t="s">
        <v>102</v>
      </c>
      <c r="G7" s="31">
        <v>2800000</v>
      </c>
    </row>
    <row r="8" spans="1:7" x14ac:dyDescent="0.4">
      <c r="A8" s="30"/>
      <c r="B8" s="8" t="s">
        <v>103</v>
      </c>
      <c r="C8" s="8" t="s">
        <v>13</v>
      </c>
      <c r="D8" s="8" t="s">
        <v>38</v>
      </c>
      <c r="E8" s="8" t="s">
        <v>104</v>
      </c>
      <c r="F8" s="8" t="s">
        <v>105</v>
      </c>
      <c r="G8" s="31">
        <v>2400000</v>
      </c>
    </row>
    <row r="9" spans="1:7" x14ac:dyDescent="0.4">
      <c r="A9" s="30"/>
      <c r="B9" s="8" t="s">
        <v>106</v>
      </c>
      <c r="C9" s="8" t="s">
        <v>13</v>
      </c>
      <c r="D9" s="8" t="s">
        <v>41</v>
      </c>
      <c r="E9" s="8" t="s">
        <v>97</v>
      </c>
      <c r="F9" s="8" t="s">
        <v>107</v>
      </c>
      <c r="G9" s="31">
        <v>2000000</v>
      </c>
    </row>
    <row r="10" spans="1:7" x14ac:dyDescent="0.4">
      <c r="A10" s="30" t="s">
        <v>44</v>
      </c>
      <c r="B10" s="8" t="s">
        <v>108</v>
      </c>
      <c r="C10" s="8" t="s">
        <v>11</v>
      </c>
      <c r="D10" s="8" t="s">
        <v>35</v>
      </c>
      <c r="E10" s="8" t="s">
        <v>101</v>
      </c>
      <c r="F10" s="8" t="s">
        <v>109</v>
      </c>
      <c r="G10" s="31">
        <v>2800000</v>
      </c>
    </row>
    <row r="11" spans="1:7" x14ac:dyDescent="0.4">
      <c r="A11" s="30"/>
      <c r="B11" s="8" t="s">
        <v>110</v>
      </c>
      <c r="C11" s="8" t="s">
        <v>13</v>
      </c>
      <c r="D11" s="8" t="s">
        <v>38</v>
      </c>
      <c r="E11" s="8" t="s">
        <v>94</v>
      </c>
      <c r="F11" s="8" t="s">
        <v>111</v>
      </c>
      <c r="G11" s="31">
        <v>2400000</v>
      </c>
    </row>
    <row r="12" spans="1:7" x14ac:dyDescent="0.4">
      <c r="A12" s="30"/>
      <c r="B12" s="8" t="s">
        <v>112</v>
      </c>
      <c r="C12" s="8" t="s">
        <v>11</v>
      </c>
      <c r="D12" s="8" t="s">
        <v>41</v>
      </c>
      <c r="E12" s="8" t="s">
        <v>113</v>
      </c>
      <c r="F12" s="8" t="s">
        <v>114</v>
      </c>
      <c r="G12" s="31">
        <v>2000000</v>
      </c>
    </row>
    <row r="13" spans="1:7" x14ac:dyDescent="0.4">
      <c r="A13" s="30" t="s">
        <v>115</v>
      </c>
      <c r="B13" s="8" t="s">
        <v>116</v>
      </c>
      <c r="C13" s="8" t="s">
        <v>11</v>
      </c>
      <c r="D13" s="8" t="s">
        <v>117</v>
      </c>
      <c r="E13" s="8" t="s">
        <v>118</v>
      </c>
      <c r="F13" s="8" t="s">
        <v>119</v>
      </c>
      <c r="G13" s="31">
        <v>3200000</v>
      </c>
    </row>
    <row r="14" spans="1:7" x14ac:dyDescent="0.4">
      <c r="A14" s="30"/>
      <c r="B14" s="8" t="s">
        <v>120</v>
      </c>
      <c r="C14" s="8" t="s">
        <v>13</v>
      </c>
      <c r="D14" s="8" t="s">
        <v>38</v>
      </c>
      <c r="E14" s="8" t="s">
        <v>121</v>
      </c>
      <c r="F14" s="8" t="s">
        <v>122</v>
      </c>
      <c r="G14" s="31">
        <v>2400000</v>
      </c>
    </row>
    <row r="15" spans="1:7" x14ac:dyDescent="0.4">
      <c r="A15" s="30"/>
      <c r="B15" s="8" t="s">
        <v>123</v>
      </c>
      <c r="C15" s="8" t="s">
        <v>13</v>
      </c>
      <c r="D15" s="8" t="s">
        <v>41</v>
      </c>
      <c r="E15" s="8" t="s">
        <v>124</v>
      </c>
      <c r="F15" s="8" t="s">
        <v>125</v>
      </c>
      <c r="G15" s="31">
        <v>2000000</v>
      </c>
    </row>
  </sheetData>
  <mergeCells count="5">
    <mergeCell ref="A1:G1"/>
    <mergeCell ref="A4:A6"/>
    <mergeCell ref="A7:A9"/>
    <mergeCell ref="A10:A12"/>
    <mergeCell ref="A13:A15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1:F15"/>
  <sheetViews>
    <sheetView workbookViewId="0">
      <selection activeCell="B3" sqref="B3:B15"/>
    </sheetView>
  </sheetViews>
  <sheetFormatPr defaultRowHeight="17.399999999999999" x14ac:dyDescent="0.4"/>
  <cols>
    <col min="1" max="1" width="3.59765625" customWidth="1"/>
    <col min="2" max="6" width="10.59765625" customWidth="1"/>
  </cols>
  <sheetData>
    <row r="1" spans="2:6" x14ac:dyDescent="0.4">
      <c r="B1" t="s">
        <v>126</v>
      </c>
    </row>
    <row r="3" spans="2:6" x14ac:dyDescent="0.4">
      <c r="B3" t="s">
        <v>214</v>
      </c>
      <c r="C3" t="s">
        <v>215</v>
      </c>
      <c r="D3" t="s">
        <v>216</v>
      </c>
      <c r="E3" t="s">
        <v>217</v>
      </c>
      <c r="F3" t="s">
        <v>218</v>
      </c>
    </row>
    <row r="4" spans="2:6" x14ac:dyDescent="0.4">
      <c r="B4" t="s">
        <v>219</v>
      </c>
      <c r="C4">
        <v>5000000</v>
      </c>
      <c r="D4">
        <v>92400000</v>
      </c>
      <c r="E4">
        <v>21000000</v>
      </c>
      <c r="F4">
        <v>118400000</v>
      </c>
    </row>
    <row r="5" spans="2:6" x14ac:dyDescent="0.4">
      <c r="B5" t="s">
        <v>220</v>
      </c>
      <c r="C5">
        <v>2500000</v>
      </c>
      <c r="D5">
        <v>55000000</v>
      </c>
      <c r="E5">
        <v>12500000</v>
      </c>
      <c r="F5">
        <v>70000000</v>
      </c>
    </row>
    <row r="6" spans="2:6" x14ac:dyDescent="0.4">
      <c r="B6" t="s">
        <v>221</v>
      </c>
      <c r="C6">
        <v>7000000</v>
      </c>
      <c r="D6">
        <v>112200000</v>
      </c>
      <c r="E6">
        <v>25500000</v>
      </c>
      <c r="F6">
        <v>144700000</v>
      </c>
    </row>
    <row r="7" spans="2:6" x14ac:dyDescent="0.4">
      <c r="B7" t="s">
        <v>222</v>
      </c>
      <c r="C7">
        <v>3000000</v>
      </c>
      <c r="D7">
        <v>74800000</v>
      </c>
      <c r="E7">
        <v>17000000</v>
      </c>
      <c r="F7">
        <v>94800000</v>
      </c>
    </row>
    <row r="8" spans="2:6" x14ac:dyDescent="0.4">
      <c r="B8" t="s">
        <v>223</v>
      </c>
      <c r="C8">
        <v>3500000</v>
      </c>
      <c r="D8">
        <v>74800000</v>
      </c>
      <c r="E8">
        <v>17000000</v>
      </c>
      <c r="F8">
        <v>95300000</v>
      </c>
    </row>
    <row r="9" spans="2:6" x14ac:dyDescent="0.4">
      <c r="B9" t="s">
        <v>224</v>
      </c>
      <c r="C9">
        <v>4000000</v>
      </c>
      <c r="D9">
        <v>88000000</v>
      </c>
      <c r="E9">
        <v>20000000</v>
      </c>
      <c r="F9">
        <v>112000000</v>
      </c>
    </row>
    <row r="10" spans="2:6" x14ac:dyDescent="0.4">
      <c r="B10" t="s">
        <v>225</v>
      </c>
      <c r="C10">
        <v>2500000</v>
      </c>
      <c r="D10">
        <v>81400000</v>
      </c>
      <c r="E10">
        <v>18500000</v>
      </c>
      <c r="F10">
        <v>102400000</v>
      </c>
    </row>
    <row r="11" spans="2:6" x14ac:dyDescent="0.4">
      <c r="B11" t="s">
        <v>226</v>
      </c>
      <c r="C11">
        <v>6000000</v>
      </c>
      <c r="D11">
        <v>92400000</v>
      </c>
      <c r="E11">
        <v>21000000</v>
      </c>
      <c r="F11">
        <v>119400000</v>
      </c>
    </row>
    <row r="12" spans="2:6" x14ac:dyDescent="0.4">
      <c r="B12" t="s">
        <v>227</v>
      </c>
      <c r="C12">
        <v>2400000</v>
      </c>
      <c r="D12">
        <v>66000000</v>
      </c>
      <c r="E12">
        <v>15000000</v>
      </c>
      <c r="F12">
        <v>83400000</v>
      </c>
    </row>
    <row r="13" spans="2:6" x14ac:dyDescent="0.4">
      <c r="B13" t="s">
        <v>228</v>
      </c>
      <c r="C13">
        <v>3000000</v>
      </c>
      <c r="D13">
        <v>72600000</v>
      </c>
      <c r="E13">
        <v>16500000</v>
      </c>
      <c r="F13">
        <v>92100000</v>
      </c>
    </row>
    <row r="14" spans="2:6" x14ac:dyDescent="0.4">
      <c r="B14" t="s">
        <v>229</v>
      </c>
      <c r="C14">
        <v>2800000</v>
      </c>
      <c r="D14">
        <v>59400000</v>
      </c>
      <c r="E14">
        <v>13500000</v>
      </c>
      <c r="F14">
        <v>75700000</v>
      </c>
    </row>
    <row r="15" spans="2:6" x14ac:dyDescent="0.4">
      <c r="B15" t="s">
        <v>230</v>
      </c>
      <c r="C15">
        <v>3500000</v>
      </c>
      <c r="D15">
        <v>63800000</v>
      </c>
      <c r="E15">
        <v>14500000</v>
      </c>
      <c r="F15">
        <v>81800000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L37"/>
  <sheetViews>
    <sheetView workbookViewId="0">
      <selection activeCell="E28" sqref="E28:E37"/>
    </sheetView>
  </sheetViews>
  <sheetFormatPr defaultRowHeight="17.399999999999999" x14ac:dyDescent="0.4"/>
  <cols>
    <col min="1" max="1" width="10.69921875" bestFit="1" customWidth="1"/>
    <col min="3" max="3" width="9.09765625" bestFit="1" customWidth="1"/>
    <col min="4" max="4" width="10.59765625" bestFit="1" customWidth="1"/>
    <col min="5" max="5" width="11" bestFit="1" customWidth="1"/>
    <col min="9" max="9" width="10.3984375" bestFit="1" customWidth="1"/>
    <col min="12" max="12" width="12.296875" bestFit="1" customWidth="1"/>
  </cols>
  <sheetData>
    <row r="1" spans="1:12" x14ac:dyDescent="0.4">
      <c r="A1" s="4" t="s">
        <v>1</v>
      </c>
      <c r="B1" s="6" t="s">
        <v>186</v>
      </c>
      <c r="G1" s="5" t="s">
        <v>2</v>
      </c>
      <c r="H1" s="6" t="s">
        <v>3</v>
      </c>
    </row>
    <row r="2" spans="1:12" x14ac:dyDescent="0.4">
      <c r="A2" s="8" t="s">
        <v>187</v>
      </c>
      <c r="B2" s="8" t="s">
        <v>188</v>
      </c>
      <c r="C2" s="8" t="s">
        <v>189</v>
      </c>
      <c r="D2" s="8" t="s">
        <v>190</v>
      </c>
      <c r="E2" s="10" t="s">
        <v>194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</row>
    <row r="3" spans="1:12" x14ac:dyDescent="0.4">
      <c r="A3" s="13">
        <v>45536</v>
      </c>
      <c r="B3" s="8">
        <v>27</v>
      </c>
      <c r="C3" s="9" t="s">
        <v>193</v>
      </c>
      <c r="D3" s="14">
        <v>0.6</v>
      </c>
      <c r="E3" s="9" t="str">
        <f>IF(AND(WEEKDAY(A3,1)=1,$C3=$C$6),"적합","")</f>
        <v/>
      </c>
      <c r="G3" s="8" t="s">
        <v>10</v>
      </c>
      <c r="H3" s="8" t="s">
        <v>11</v>
      </c>
      <c r="I3" s="8">
        <v>32</v>
      </c>
      <c r="J3" s="8">
        <v>30</v>
      </c>
      <c r="K3" s="8">
        <v>31</v>
      </c>
      <c r="L3" s="8">
        <v>93</v>
      </c>
    </row>
    <row r="4" spans="1:12" x14ac:dyDescent="0.4">
      <c r="A4" s="13">
        <v>45541</v>
      </c>
      <c r="B4" s="8">
        <v>25</v>
      </c>
      <c r="C4" s="9" t="s">
        <v>191</v>
      </c>
      <c r="D4" s="14">
        <v>0.1</v>
      </c>
      <c r="E4" s="9" t="str">
        <f t="shared" ref="E4:E11" si="0">IF(AND(WEEKDAY(A4,1)=1,$C4=$C$6),"적합","")</f>
        <v/>
      </c>
      <c r="G4" s="8" t="s">
        <v>12</v>
      </c>
      <c r="H4" s="8" t="s">
        <v>13</v>
      </c>
      <c r="I4" s="8">
        <v>24</v>
      </c>
      <c r="J4" s="8">
        <v>13</v>
      </c>
      <c r="K4" s="8">
        <v>20</v>
      </c>
      <c r="L4" s="8">
        <v>57</v>
      </c>
    </row>
    <row r="5" spans="1:12" x14ac:dyDescent="0.4">
      <c r="A5" s="13">
        <v>45542</v>
      </c>
      <c r="B5" s="8">
        <v>26</v>
      </c>
      <c r="C5" s="9" t="s">
        <v>191</v>
      </c>
      <c r="D5" s="14">
        <v>0.15</v>
      </c>
      <c r="E5" s="9" t="str">
        <f t="shared" si="0"/>
        <v/>
      </c>
      <c r="G5" s="8" t="s">
        <v>14</v>
      </c>
      <c r="H5" s="8" t="s">
        <v>11</v>
      </c>
      <c r="I5" s="8">
        <v>18</v>
      </c>
      <c r="J5" s="8">
        <v>24</v>
      </c>
      <c r="K5" s="8">
        <v>19</v>
      </c>
      <c r="L5" s="8">
        <v>61</v>
      </c>
    </row>
    <row r="6" spans="1:12" x14ac:dyDescent="0.4">
      <c r="A6" s="13">
        <v>45543</v>
      </c>
      <c r="B6" s="8">
        <v>26</v>
      </c>
      <c r="C6" s="9" t="s">
        <v>192</v>
      </c>
      <c r="D6" s="14">
        <v>0.05</v>
      </c>
      <c r="E6" s="9" t="str">
        <f t="shared" si="0"/>
        <v>적합</v>
      </c>
      <c r="G6" s="8" t="s">
        <v>15</v>
      </c>
      <c r="H6" s="8" t="s">
        <v>13</v>
      </c>
      <c r="I6" s="8">
        <v>26</v>
      </c>
      <c r="J6" s="8">
        <v>28</v>
      </c>
      <c r="K6" s="8">
        <v>24</v>
      </c>
      <c r="L6" s="8">
        <v>78</v>
      </c>
    </row>
    <row r="7" spans="1:12" x14ac:dyDescent="0.4">
      <c r="A7" s="13">
        <v>45555</v>
      </c>
      <c r="B7" s="8">
        <v>24</v>
      </c>
      <c r="C7" s="9" t="s">
        <v>193</v>
      </c>
      <c r="D7" s="14">
        <v>0.2</v>
      </c>
      <c r="E7" s="9" t="str">
        <f t="shared" si="0"/>
        <v/>
      </c>
      <c r="G7" s="8" t="s">
        <v>16</v>
      </c>
      <c r="H7" s="8" t="s">
        <v>11</v>
      </c>
      <c r="I7" s="8">
        <v>28</v>
      </c>
      <c r="J7" s="8">
        <v>26</v>
      </c>
      <c r="K7" s="8">
        <v>28</v>
      </c>
      <c r="L7" s="8">
        <v>82</v>
      </c>
    </row>
    <row r="8" spans="1:12" x14ac:dyDescent="0.4">
      <c r="A8" s="13">
        <v>45556</v>
      </c>
      <c r="B8" s="8">
        <v>24</v>
      </c>
      <c r="C8" s="9" t="s">
        <v>191</v>
      </c>
      <c r="D8" s="14">
        <v>0.4</v>
      </c>
      <c r="E8" s="9" t="str">
        <f t="shared" si="0"/>
        <v/>
      </c>
      <c r="G8" s="8" t="s">
        <v>17</v>
      </c>
      <c r="H8" s="8" t="s">
        <v>13</v>
      </c>
      <c r="I8" s="8">
        <v>31</v>
      </c>
      <c r="J8" s="8">
        <v>32</v>
      </c>
      <c r="K8" s="8">
        <v>30</v>
      </c>
      <c r="L8" s="8">
        <v>93</v>
      </c>
    </row>
    <row r="9" spans="1:12" x14ac:dyDescent="0.4">
      <c r="A9" s="13">
        <v>45557</v>
      </c>
      <c r="B9" s="8">
        <v>23</v>
      </c>
      <c r="C9" s="9" t="s">
        <v>192</v>
      </c>
      <c r="D9" s="14">
        <v>0.1</v>
      </c>
      <c r="E9" s="9" t="str">
        <f t="shared" si="0"/>
        <v>적합</v>
      </c>
      <c r="G9" s="8" t="s">
        <v>18</v>
      </c>
      <c r="H9" s="8" t="s">
        <v>11</v>
      </c>
      <c r="I9" s="8">
        <v>30</v>
      </c>
      <c r="J9" s="8">
        <v>30</v>
      </c>
      <c r="K9" s="8">
        <v>31</v>
      </c>
      <c r="L9" s="8">
        <v>91</v>
      </c>
    </row>
    <row r="10" spans="1:12" x14ac:dyDescent="0.4">
      <c r="A10" s="13">
        <v>45563</v>
      </c>
      <c r="B10" s="8">
        <v>23</v>
      </c>
      <c r="C10" s="9" t="s">
        <v>191</v>
      </c>
      <c r="D10" s="14">
        <v>0.3</v>
      </c>
      <c r="E10" s="9" t="str">
        <f t="shared" si="0"/>
        <v/>
      </c>
      <c r="G10" s="8" t="s">
        <v>19</v>
      </c>
      <c r="H10" s="8" t="s">
        <v>13</v>
      </c>
      <c r="I10" s="8">
        <v>24</v>
      </c>
      <c r="J10" s="8">
        <v>28</v>
      </c>
      <c r="K10" s="8">
        <v>26</v>
      </c>
      <c r="L10" s="8">
        <v>78</v>
      </c>
    </row>
    <row r="11" spans="1:12" x14ac:dyDescent="0.4">
      <c r="A11" s="13">
        <v>45564</v>
      </c>
      <c r="B11" s="8">
        <v>23</v>
      </c>
      <c r="C11" s="9" t="s">
        <v>193</v>
      </c>
      <c r="D11" s="14">
        <v>0.05</v>
      </c>
      <c r="E11" s="9" t="str">
        <f t="shared" si="0"/>
        <v/>
      </c>
      <c r="G11" s="21" t="s">
        <v>20</v>
      </c>
      <c r="H11" s="22"/>
      <c r="I11" s="22"/>
      <c r="J11" s="22"/>
      <c r="K11" s="23"/>
      <c r="L11" s="8">
        <f>TRUNC(AVERAGEIF(H3:H10,H3,L3:L10))</f>
        <v>81</v>
      </c>
    </row>
    <row r="13" spans="1:12" x14ac:dyDescent="0.4">
      <c r="A13" s="5" t="s">
        <v>21</v>
      </c>
      <c r="B13" s="6" t="s">
        <v>22</v>
      </c>
      <c r="G13" s="5" t="s">
        <v>23</v>
      </c>
      <c r="H13" s="6" t="s">
        <v>24</v>
      </c>
    </row>
    <row r="14" spans="1:12" x14ac:dyDescent="0.4">
      <c r="A14" s="8" t="s">
        <v>25</v>
      </c>
      <c r="B14" s="8" t="s">
        <v>26</v>
      </c>
      <c r="C14" s="8" t="s">
        <v>27</v>
      </c>
      <c r="D14" s="8" t="s">
        <v>28</v>
      </c>
      <c r="G14" s="8" t="s">
        <v>29</v>
      </c>
      <c r="H14" s="8" t="s">
        <v>5</v>
      </c>
      <c r="I14" s="8" t="s">
        <v>30</v>
      </c>
      <c r="J14" s="8" t="s">
        <v>31</v>
      </c>
      <c r="K14" s="8" t="s">
        <v>32</v>
      </c>
    </row>
    <row r="15" spans="1:12" x14ac:dyDescent="0.4">
      <c r="A15" s="8" t="s">
        <v>33</v>
      </c>
      <c r="B15" s="8" t="s">
        <v>34</v>
      </c>
      <c r="C15" s="8" t="s">
        <v>35</v>
      </c>
      <c r="D15" s="8">
        <v>86</v>
      </c>
      <c r="G15" s="8" t="s">
        <v>36</v>
      </c>
      <c r="H15" s="8" t="s">
        <v>11</v>
      </c>
      <c r="I15" s="8">
        <v>91</v>
      </c>
      <c r="J15" s="8">
        <v>95</v>
      </c>
      <c r="K15" s="8">
        <v>93</v>
      </c>
    </row>
    <row r="16" spans="1:12" x14ac:dyDescent="0.4">
      <c r="A16" s="8" t="s">
        <v>37</v>
      </c>
      <c r="B16" s="8" t="s">
        <v>34</v>
      </c>
      <c r="C16" s="8" t="s">
        <v>38</v>
      </c>
      <c r="D16" s="8">
        <v>78</v>
      </c>
      <c r="G16" s="8" t="s">
        <v>39</v>
      </c>
      <c r="H16" s="8" t="s">
        <v>13</v>
      </c>
      <c r="I16" s="8">
        <v>82</v>
      </c>
      <c r="J16" s="8">
        <v>88</v>
      </c>
      <c r="K16" s="8">
        <v>85</v>
      </c>
    </row>
    <row r="17" spans="1:12" x14ac:dyDescent="0.4">
      <c r="A17" s="8" t="s">
        <v>40</v>
      </c>
      <c r="B17" s="8" t="s">
        <v>34</v>
      </c>
      <c r="C17" s="8" t="s">
        <v>41</v>
      </c>
      <c r="D17" s="8">
        <v>91</v>
      </c>
      <c r="G17" s="8" t="s">
        <v>42</v>
      </c>
      <c r="H17" s="8" t="s">
        <v>11</v>
      </c>
      <c r="I17" s="8">
        <v>67</v>
      </c>
      <c r="J17" s="8">
        <v>70</v>
      </c>
      <c r="K17" s="8">
        <v>68.5</v>
      </c>
    </row>
    <row r="18" spans="1:12" x14ac:dyDescent="0.4">
      <c r="A18" s="8" t="s">
        <v>43</v>
      </c>
      <c r="B18" s="8" t="s">
        <v>44</v>
      </c>
      <c r="C18" s="8" t="s">
        <v>35</v>
      </c>
      <c r="D18" s="8">
        <v>85</v>
      </c>
      <c r="G18" s="8" t="s">
        <v>45</v>
      </c>
      <c r="H18" s="8" t="s">
        <v>13</v>
      </c>
      <c r="I18" s="8">
        <v>82</v>
      </c>
      <c r="J18" s="8">
        <v>80</v>
      </c>
      <c r="K18" s="11">
        <v>81</v>
      </c>
    </row>
    <row r="19" spans="1:12" x14ac:dyDescent="0.4">
      <c r="A19" s="8" t="s">
        <v>46</v>
      </c>
      <c r="B19" s="8" t="s">
        <v>44</v>
      </c>
      <c r="C19" s="8" t="s">
        <v>38</v>
      </c>
      <c r="D19" s="8">
        <v>79</v>
      </c>
      <c r="G19" s="8" t="s">
        <v>47</v>
      </c>
      <c r="H19" s="8" t="s">
        <v>13</v>
      </c>
      <c r="I19" s="8">
        <v>96</v>
      </c>
      <c r="J19" s="8">
        <v>94</v>
      </c>
      <c r="K19" s="8">
        <v>95</v>
      </c>
      <c r="L19" s="1" t="s">
        <v>48</v>
      </c>
    </row>
    <row r="20" spans="1:12" x14ac:dyDescent="0.4">
      <c r="A20" s="8" t="s">
        <v>49</v>
      </c>
      <c r="B20" s="8" t="s">
        <v>44</v>
      </c>
      <c r="C20" s="8" t="s">
        <v>38</v>
      </c>
      <c r="D20" s="8">
        <v>94</v>
      </c>
      <c r="G20" s="8" t="s">
        <v>50</v>
      </c>
      <c r="H20" s="8" t="s">
        <v>11</v>
      </c>
      <c r="I20" s="8">
        <v>81</v>
      </c>
      <c r="J20" s="8">
        <v>86</v>
      </c>
      <c r="K20" s="8">
        <v>83.5</v>
      </c>
      <c r="L20" s="8" t="s">
        <v>239</v>
      </c>
    </row>
    <row r="21" spans="1:12" x14ac:dyDescent="0.4">
      <c r="A21" s="8" t="s">
        <v>51</v>
      </c>
      <c r="B21" s="8" t="s">
        <v>44</v>
      </c>
      <c r="C21" s="8" t="s">
        <v>41</v>
      </c>
      <c r="D21" s="8">
        <v>83</v>
      </c>
      <c r="G21" s="8" t="s">
        <v>52</v>
      </c>
      <c r="H21" s="8" t="s">
        <v>13</v>
      </c>
      <c r="I21" s="8">
        <v>76</v>
      </c>
      <c r="J21" s="8">
        <v>79</v>
      </c>
      <c r="K21" s="8">
        <v>77.5</v>
      </c>
      <c r="L21" s="8" t="s">
        <v>240</v>
      </c>
    </row>
    <row r="22" spans="1:12" x14ac:dyDescent="0.4">
      <c r="A22" s="8" t="s">
        <v>53</v>
      </c>
      <c r="B22" s="8" t="s">
        <v>54</v>
      </c>
      <c r="C22" s="8" t="s">
        <v>35</v>
      </c>
      <c r="D22" s="8">
        <v>75</v>
      </c>
      <c r="G22" s="8" t="s">
        <v>55</v>
      </c>
      <c r="H22" s="8" t="s">
        <v>13</v>
      </c>
      <c r="I22" s="8">
        <v>81</v>
      </c>
      <c r="J22" s="8">
        <v>86</v>
      </c>
      <c r="K22" s="8">
        <v>83.5</v>
      </c>
    </row>
    <row r="23" spans="1:12" x14ac:dyDescent="0.4">
      <c r="A23" s="8" t="s">
        <v>56</v>
      </c>
      <c r="B23" s="8" t="s">
        <v>54</v>
      </c>
      <c r="C23" s="8" t="s">
        <v>38</v>
      </c>
      <c r="D23" s="8">
        <v>68</v>
      </c>
      <c r="E23" s="10" t="s">
        <v>57</v>
      </c>
      <c r="G23" s="8" t="s">
        <v>58</v>
      </c>
      <c r="H23" s="8" t="s">
        <v>11</v>
      </c>
      <c r="I23" s="8">
        <v>77</v>
      </c>
      <c r="J23" s="8">
        <v>71</v>
      </c>
      <c r="K23" s="8">
        <v>74</v>
      </c>
      <c r="L23" s="10" t="s">
        <v>59</v>
      </c>
    </row>
    <row r="24" spans="1:12" x14ac:dyDescent="0.4">
      <c r="A24" s="8" t="s">
        <v>60</v>
      </c>
      <c r="B24" s="8" t="s">
        <v>54</v>
      </c>
      <c r="C24" s="8" t="s">
        <v>41</v>
      </c>
      <c r="D24" s="8">
        <v>92</v>
      </c>
      <c r="E24" s="8">
        <f>ROUND(_xlfn.STDEV.S(D15:D24),1)</f>
        <v>8.1999999999999993</v>
      </c>
      <c r="G24" s="8" t="s">
        <v>61</v>
      </c>
      <c r="H24" s="8" t="s">
        <v>11</v>
      </c>
      <c r="I24" s="8">
        <v>94</v>
      </c>
      <c r="J24" s="8">
        <v>92</v>
      </c>
      <c r="K24" s="8">
        <v>93</v>
      </c>
      <c r="L24" s="8">
        <f>ABS(DMAX(H14:K24,4,H14:H15)-DMAX(H14:K24,4,L20:L21))</f>
        <v>2</v>
      </c>
    </row>
    <row r="26" spans="1:12" x14ac:dyDescent="0.4">
      <c r="A26" s="4" t="s">
        <v>62</v>
      </c>
      <c r="B26" s="6" t="s">
        <v>63</v>
      </c>
    </row>
    <row r="27" spans="1:12" x14ac:dyDescent="0.4">
      <c r="A27" s="8" t="s">
        <v>64</v>
      </c>
      <c r="B27" s="8" t="s">
        <v>65</v>
      </c>
      <c r="C27" s="8" t="s">
        <v>66</v>
      </c>
      <c r="D27" s="8" t="s">
        <v>67</v>
      </c>
      <c r="E27" s="10" t="s">
        <v>68</v>
      </c>
    </row>
    <row r="28" spans="1:12" x14ac:dyDescent="0.4">
      <c r="A28" s="8" t="s">
        <v>69</v>
      </c>
      <c r="B28" s="8">
        <v>135</v>
      </c>
      <c r="C28" s="8">
        <v>65</v>
      </c>
      <c r="D28" s="9">
        <v>2200000</v>
      </c>
      <c r="E28" s="8" t="str">
        <f>VLOOKUP(MOD(B28-C28,100),$G$33:$I$37,3,TRUE)</f>
        <v>▣▣▣▣</v>
      </c>
    </row>
    <row r="29" spans="1:12" x14ac:dyDescent="0.4">
      <c r="A29" s="8" t="s">
        <v>71</v>
      </c>
      <c r="B29" s="8">
        <v>142</v>
      </c>
      <c r="C29" s="8">
        <v>58</v>
      </c>
      <c r="D29" s="9">
        <v>2300000</v>
      </c>
      <c r="E29" s="8" t="str">
        <f t="shared" ref="E29:E37" si="1">VLOOKUP(MOD(B29-C29,100),$G$33:$I$37,3,TRUE)</f>
        <v>▣▣▣▣▣</v>
      </c>
    </row>
    <row r="30" spans="1:12" x14ac:dyDescent="0.4">
      <c r="A30" s="8" t="s">
        <v>73</v>
      </c>
      <c r="B30" s="8">
        <v>99</v>
      </c>
      <c r="C30" s="8">
        <v>51</v>
      </c>
      <c r="D30" s="9">
        <v>1600000</v>
      </c>
      <c r="E30" s="8" t="str">
        <f t="shared" si="1"/>
        <v>▣▣▣</v>
      </c>
    </row>
    <row r="31" spans="1:12" x14ac:dyDescent="0.4">
      <c r="A31" s="8" t="s">
        <v>75</v>
      </c>
      <c r="B31" s="8">
        <v>108</v>
      </c>
      <c r="C31" s="8">
        <v>92</v>
      </c>
      <c r="D31" s="9">
        <v>1800000</v>
      </c>
      <c r="E31" s="8" t="str">
        <f t="shared" si="1"/>
        <v>▣</v>
      </c>
      <c r="G31" s="20" t="s">
        <v>77</v>
      </c>
      <c r="H31" s="20"/>
      <c r="I31" s="20"/>
    </row>
    <row r="32" spans="1:12" x14ac:dyDescent="0.4">
      <c r="A32" s="8" t="s">
        <v>78</v>
      </c>
      <c r="B32" s="8">
        <v>176</v>
      </c>
      <c r="C32" s="8">
        <v>24</v>
      </c>
      <c r="D32" s="9">
        <v>2900000</v>
      </c>
      <c r="E32" s="8" t="str">
        <f t="shared" si="1"/>
        <v>▣▣▣</v>
      </c>
      <c r="G32" s="8" t="s">
        <v>79</v>
      </c>
      <c r="H32" s="8" t="s">
        <v>80</v>
      </c>
      <c r="I32" s="8" t="s">
        <v>68</v>
      </c>
    </row>
    <row r="33" spans="1:9" x14ac:dyDescent="0.4">
      <c r="A33" s="8" t="s">
        <v>81</v>
      </c>
      <c r="B33" s="8">
        <v>128</v>
      </c>
      <c r="C33" s="8">
        <v>72</v>
      </c>
      <c r="D33" s="9">
        <v>2100000</v>
      </c>
      <c r="E33" s="8" t="str">
        <f t="shared" si="1"/>
        <v>▣▣▣</v>
      </c>
      <c r="G33" s="8">
        <v>0</v>
      </c>
      <c r="H33" s="8">
        <v>20</v>
      </c>
      <c r="I33" s="8" t="s">
        <v>76</v>
      </c>
    </row>
    <row r="34" spans="1:9" x14ac:dyDescent="0.4">
      <c r="A34" s="8" t="s">
        <v>82</v>
      </c>
      <c r="B34" s="8">
        <v>89</v>
      </c>
      <c r="C34" s="8">
        <v>61</v>
      </c>
      <c r="D34" s="9">
        <v>1500000</v>
      </c>
      <c r="E34" s="8" t="str">
        <f t="shared" si="1"/>
        <v>▣▣</v>
      </c>
      <c r="G34" s="8">
        <v>20</v>
      </c>
      <c r="H34" s="8">
        <v>40</v>
      </c>
      <c r="I34" s="8" t="s">
        <v>83</v>
      </c>
    </row>
    <row r="35" spans="1:9" x14ac:dyDescent="0.4">
      <c r="A35" s="8" t="s">
        <v>71</v>
      </c>
      <c r="B35" s="8">
        <v>112</v>
      </c>
      <c r="C35" s="8">
        <v>88</v>
      </c>
      <c r="D35" s="9">
        <v>1800000</v>
      </c>
      <c r="E35" s="8" t="str">
        <f t="shared" si="1"/>
        <v>▣▣</v>
      </c>
      <c r="G35" s="8">
        <v>40</v>
      </c>
      <c r="H35" s="8">
        <v>60</v>
      </c>
      <c r="I35" s="8" t="s">
        <v>74</v>
      </c>
    </row>
    <row r="36" spans="1:9" x14ac:dyDescent="0.4">
      <c r="A36" s="8" t="s">
        <v>84</v>
      </c>
      <c r="B36" s="8">
        <v>138</v>
      </c>
      <c r="C36" s="8">
        <v>62</v>
      </c>
      <c r="D36" s="9">
        <v>2300000</v>
      </c>
      <c r="E36" s="8" t="str">
        <f t="shared" si="1"/>
        <v>▣▣▣▣</v>
      </c>
      <c r="G36" s="8">
        <v>60</v>
      </c>
      <c r="H36" s="8">
        <v>80</v>
      </c>
      <c r="I36" s="8" t="s">
        <v>70</v>
      </c>
    </row>
    <row r="37" spans="1:9" x14ac:dyDescent="0.4">
      <c r="A37" s="8" t="s">
        <v>85</v>
      </c>
      <c r="B37" s="8">
        <v>166</v>
      </c>
      <c r="C37" s="8">
        <v>34</v>
      </c>
      <c r="D37" s="9">
        <v>2700000</v>
      </c>
      <c r="E37" s="8" t="str">
        <f t="shared" si="1"/>
        <v>▣▣</v>
      </c>
      <c r="G37" s="8">
        <v>80</v>
      </c>
      <c r="H37" s="8">
        <v>100</v>
      </c>
      <c r="I37" s="8" t="s">
        <v>72</v>
      </c>
    </row>
  </sheetData>
  <mergeCells count="2">
    <mergeCell ref="G11:K11"/>
    <mergeCell ref="G31:I3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6"/>
  <sheetViews>
    <sheetView tabSelected="1" topLeftCell="A7" workbookViewId="0">
      <selection activeCell="B23" sqref="B23:E25"/>
    </sheetView>
  </sheetViews>
  <sheetFormatPr defaultRowHeight="17.399999999999999" x14ac:dyDescent="0.4"/>
  <cols>
    <col min="1" max="1" width="11.19921875" bestFit="1" customWidth="1"/>
    <col min="2" max="2" width="18.8984375" customWidth="1"/>
    <col min="3" max="3" width="23.5" customWidth="1"/>
    <col min="4" max="4" width="16.296875" customWidth="1"/>
    <col min="5" max="5" width="22.796875" customWidth="1"/>
    <col min="6" max="6" width="17.3984375" customWidth="1"/>
  </cols>
  <sheetData>
    <row r="1" spans="1:6" ht="21" x14ac:dyDescent="0.4">
      <c r="A1" s="24" t="s">
        <v>127</v>
      </c>
      <c r="B1" s="24"/>
      <c r="C1" s="24"/>
      <c r="D1" s="24"/>
      <c r="E1" s="24"/>
      <c r="F1" s="24"/>
    </row>
    <row r="3" spans="1:6" x14ac:dyDescent="0.4">
      <c r="A3" s="8" t="s">
        <v>128</v>
      </c>
      <c r="B3" s="8" t="s">
        <v>129</v>
      </c>
      <c r="C3" s="8" t="s">
        <v>130</v>
      </c>
      <c r="D3" s="8" t="s">
        <v>131</v>
      </c>
      <c r="E3" s="8" t="s">
        <v>132</v>
      </c>
      <c r="F3" s="8" t="s">
        <v>133</v>
      </c>
    </row>
    <row r="4" spans="1:6" x14ac:dyDescent="0.4">
      <c r="A4" s="12">
        <v>45419</v>
      </c>
      <c r="B4" s="8" t="s">
        <v>134</v>
      </c>
      <c r="C4" s="8" t="s">
        <v>135</v>
      </c>
      <c r="D4" s="9">
        <v>600</v>
      </c>
      <c r="E4" s="9">
        <v>1000</v>
      </c>
      <c r="F4" s="9">
        <f t="shared" ref="F4:F15" si="0">D4*E4</f>
        <v>600000</v>
      </c>
    </row>
    <row r="5" spans="1:6" x14ac:dyDescent="0.4">
      <c r="A5" s="12">
        <v>45420</v>
      </c>
      <c r="B5" s="8" t="s">
        <v>136</v>
      </c>
      <c r="C5" s="8" t="s">
        <v>137</v>
      </c>
      <c r="D5" s="9">
        <v>1080</v>
      </c>
      <c r="E5" s="9">
        <v>1500</v>
      </c>
      <c r="F5" s="9">
        <f t="shared" si="0"/>
        <v>1620000</v>
      </c>
    </row>
    <row r="6" spans="1:6" x14ac:dyDescent="0.4">
      <c r="A6" s="12">
        <v>45420</v>
      </c>
      <c r="B6" s="8" t="s">
        <v>136</v>
      </c>
      <c r="C6" s="8" t="s">
        <v>138</v>
      </c>
      <c r="D6" s="9">
        <v>1080</v>
      </c>
      <c r="E6" s="9">
        <v>2000</v>
      </c>
      <c r="F6" s="9">
        <f t="shared" si="0"/>
        <v>2160000</v>
      </c>
    </row>
    <row r="7" spans="1:6" x14ac:dyDescent="0.4">
      <c r="A7" s="12">
        <v>45427</v>
      </c>
      <c r="B7" s="8" t="s">
        <v>139</v>
      </c>
      <c r="C7" s="8" t="s">
        <v>140</v>
      </c>
      <c r="D7" s="9">
        <v>6300</v>
      </c>
      <c r="E7" s="9">
        <v>800</v>
      </c>
      <c r="F7" s="9">
        <f t="shared" si="0"/>
        <v>5040000</v>
      </c>
    </row>
    <row r="8" spans="1:6" x14ac:dyDescent="0.4">
      <c r="A8" s="12">
        <v>45453</v>
      </c>
      <c r="B8" s="8" t="s">
        <v>134</v>
      </c>
      <c r="C8" s="8" t="s">
        <v>137</v>
      </c>
      <c r="D8" s="9">
        <v>600</v>
      </c>
      <c r="E8" s="9">
        <v>1500</v>
      </c>
      <c r="F8" s="9">
        <f t="shared" si="0"/>
        <v>900000</v>
      </c>
    </row>
    <row r="9" spans="1:6" x14ac:dyDescent="0.4">
      <c r="A9" s="12">
        <v>45458</v>
      </c>
      <c r="B9" s="8" t="s">
        <v>136</v>
      </c>
      <c r="C9" s="8" t="s">
        <v>140</v>
      </c>
      <c r="D9" s="9">
        <v>1080</v>
      </c>
      <c r="E9" s="9">
        <v>2500</v>
      </c>
      <c r="F9" s="9">
        <f t="shared" si="0"/>
        <v>2700000</v>
      </c>
    </row>
    <row r="10" spans="1:6" x14ac:dyDescent="0.4">
      <c r="A10" s="12">
        <v>45460</v>
      </c>
      <c r="B10" s="8" t="s">
        <v>139</v>
      </c>
      <c r="C10" s="8" t="s">
        <v>135</v>
      </c>
      <c r="D10" s="9">
        <v>6300</v>
      </c>
      <c r="E10" s="9">
        <v>1000</v>
      </c>
      <c r="F10" s="9">
        <f t="shared" si="0"/>
        <v>6300000</v>
      </c>
    </row>
    <row r="11" spans="1:6" x14ac:dyDescent="0.4">
      <c r="A11" s="12">
        <v>45465</v>
      </c>
      <c r="B11" s="8" t="s">
        <v>141</v>
      </c>
      <c r="C11" s="8" t="s">
        <v>138</v>
      </c>
      <c r="D11" s="9">
        <v>750</v>
      </c>
      <c r="E11" s="9">
        <v>1600</v>
      </c>
      <c r="F11" s="9">
        <f t="shared" si="0"/>
        <v>1200000</v>
      </c>
    </row>
    <row r="12" spans="1:6" x14ac:dyDescent="0.4">
      <c r="A12" s="12">
        <v>45481</v>
      </c>
      <c r="B12" s="8" t="s">
        <v>134</v>
      </c>
      <c r="C12" s="8" t="s">
        <v>138</v>
      </c>
      <c r="D12" s="9">
        <v>600</v>
      </c>
      <c r="E12" s="9">
        <v>2000</v>
      </c>
      <c r="F12" s="9">
        <f t="shared" si="0"/>
        <v>1200000</v>
      </c>
    </row>
    <row r="13" spans="1:6" x14ac:dyDescent="0.4">
      <c r="A13" s="12">
        <v>45483</v>
      </c>
      <c r="B13" s="8" t="s">
        <v>136</v>
      </c>
      <c r="C13" s="8" t="s">
        <v>135</v>
      </c>
      <c r="D13" s="9">
        <v>1080</v>
      </c>
      <c r="E13" s="9">
        <v>3000</v>
      </c>
      <c r="F13" s="9">
        <f t="shared" si="0"/>
        <v>3240000</v>
      </c>
    </row>
    <row r="14" spans="1:6" x14ac:dyDescent="0.4">
      <c r="A14" s="12">
        <v>45489</v>
      </c>
      <c r="B14" s="8" t="s">
        <v>139</v>
      </c>
      <c r="C14" s="8" t="s">
        <v>140</v>
      </c>
      <c r="D14" s="9">
        <v>6300</v>
      </c>
      <c r="E14" s="9">
        <v>1200</v>
      </c>
      <c r="F14" s="9">
        <f t="shared" si="0"/>
        <v>7560000</v>
      </c>
    </row>
    <row r="15" spans="1:6" x14ac:dyDescent="0.4">
      <c r="A15" s="12">
        <v>45489</v>
      </c>
      <c r="B15" s="8" t="s">
        <v>139</v>
      </c>
      <c r="C15" s="8" t="s">
        <v>137</v>
      </c>
      <c r="D15" s="9">
        <v>6300</v>
      </c>
      <c r="E15" s="9">
        <v>900</v>
      </c>
      <c r="F15" s="9">
        <f t="shared" si="0"/>
        <v>5670000</v>
      </c>
    </row>
    <row r="19" spans="1:5" x14ac:dyDescent="0.4">
      <c r="A19" s="17" t="s">
        <v>130</v>
      </c>
      <c r="B19" t="s">
        <v>231</v>
      </c>
    </row>
    <row r="21" spans="1:5" x14ac:dyDescent="0.4">
      <c r="A21" s="17" t="s">
        <v>238</v>
      </c>
      <c r="B21" s="17" t="s">
        <v>237</v>
      </c>
    </row>
    <row r="22" spans="1:5" x14ac:dyDescent="0.4">
      <c r="A22" s="17" t="s">
        <v>232</v>
      </c>
      <c r="B22" t="s">
        <v>141</v>
      </c>
      <c r="C22" t="s">
        <v>136</v>
      </c>
      <c r="D22" t="s">
        <v>134</v>
      </c>
      <c r="E22" t="s">
        <v>233</v>
      </c>
    </row>
    <row r="23" spans="1:5" x14ac:dyDescent="0.4">
      <c r="A23" s="18" t="s">
        <v>234</v>
      </c>
      <c r="B23" s="35"/>
      <c r="C23" s="35">
        <v>3780000</v>
      </c>
      <c r="D23" s="35">
        <v>600000</v>
      </c>
      <c r="E23" s="35">
        <v>4380000</v>
      </c>
    </row>
    <row r="24" spans="1:5" x14ac:dyDescent="0.4">
      <c r="A24" s="18" t="s">
        <v>235</v>
      </c>
      <c r="B24" s="35">
        <v>1200000</v>
      </c>
      <c r="C24" s="35">
        <v>2700000</v>
      </c>
      <c r="D24" s="35">
        <v>900000</v>
      </c>
      <c r="E24" s="35">
        <v>4800000</v>
      </c>
    </row>
    <row r="25" spans="1:5" x14ac:dyDescent="0.4">
      <c r="A25" s="18" t="s">
        <v>236</v>
      </c>
      <c r="B25" s="35"/>
      <c r="C25" s="35">
        <v>3240000</v>
      </c>
      <c r="D25" s="35">
        <v>1200000</v>
      </c>
      <c r="E25" s="35">
        <v>4440000</v>
      </c>
    </row>
    <row r="26" spans="1:5" x14ac:dyDescent="0.4">
      <c r="A26" s="18" t="s">
        <v>233</v>
      </c>
      <c r="B26" s="35">
        <v>1200000</v>
      </c>
      <c r="C26" s="35">
        <v>9720000</v>
      </c>
      <c r="D26" s="35">
        <v>2700000</v>
      </c>
      <c r="E26" s="35">
        <v>13620000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H13"/>
  <sheetViews>
    <sheetView workbookViewId="0">
      <selection activeCell="C9" sqref="C9"/>
    </sheetView>
  </sheetViews>
  <sheetFormatPr defaultRowHeight="17.399999999999999" x14ac:dyDescent="0.4"/>
  <cols>
    <col min="1" max="1" width="12.19921875" bestFit="1" customWidth="1"/>
    <col min="2" max="7" width="9.09765625" bestFit="1" customWidth="1"/>
    <col min="8" max="8" width="10.59765625" bestFit="1" customWidth="1"/>
  </cols>
  <sheetData>
    <row r="1" spans="1:8" ht="21" x14ac:dyDescent="0.4">
      <c r="A1" s="24" t="s">
        <v>142</v>
      </c>
      <c r="B1" s="24"/>
      <c r="C1" s="24"/>
      <c r="D1" s="24"/>
      <c r="E1" s="24"/>
      <c r="F1" s="24"/>
      <c r="G1" s="24"/>
      <c r="H1" s="24"/>
    </row>
    <row r="3" spans="1:8" x14ac:dyDescent="0.4">
      <c r="A3" s="25" t="s">
        <v>143</v>
      </c>
      <c r="B3" s="27" t="s">
        <v>144</v>
      </c>
      <c r="C3" s="28"/>
      <c r="D3" s="29"/>
      <c r="E3" s="27" t="s">
        <v>145</v>
      </c>
      <c r="F3" s="28"/>
      <c r="G3" s="29"/>
      <c r="H3" s="25" t="s">
        <v>146</v>
      </c>
    </row>
    <row r="4" spans="1:8" x14ac:dyDescent="0.4">
      <c r="A4" s="26"/>
      <c r="B4" s="8" t="s">
        <v>147</v>
      </c>
      <c r="C4" s="8" t="s">
        <v>148</v>
      </c>
      <c r="D4" s="8" t="s">
        <v>149</v>
      </c>
      <c r="E4" s="8" t="s">
        <v>147</v>
      </c>
      <c r="F4" s="8" t="s">
        <v>148</v>
      </c>
      <c r="G4" s="8" t="s">
        <v>149</v>
      </c>
      <c r="H4" s="26"/>
    </row>
    <row r="5" spans="1:8" x14ac:dyDescent="0.4">
      <c r="A5" s="8" t="s">
        <v>150</v>
      </c>
      <c r="B5" s="9">
        <v>10000</v>
      </c>
      <c r="C5" s="9">
        <v>5000</v>
      </c>
      <c r="D5" s="9">
        <v>8000</v>
      </c>
      <c r="E5" s="9">
        <v>234</v>
      </c>
      <c r="F5" s="9">
        <v>89</v>
      </c>
      <c r="G5" s="9">
        <v>468</v>
      </c>
      <c r="H5" s="9">
        <f t="shared" ref="H5:H13" si="0">B5*E5+C5*F5+D5*G5</f>
        <v>6529000</v>
      </c>
    </row>
    <row r="6" spans="1:8" x14ac:dyDescent="0.4">
      <c r="A6" s="8" t="s">
        <v>151</v>
      </c>
      <c r="B6" s="9">
        <v>10000</v>
      </c>
      <c r="C6" s="9">
        <v>5000</v>
      </c>
      <c r="D6" s="9">
        <v>8000</v>
      </c>
      <c r="E6" s="9">
        <v>286</v>
      </c>
      <c r="F6" s="9">
        <v>101</v>
      </c>
      <c r="G6" s="9">
        <v>627</v>
      </c>
      <c r="H6" s="9">
        <f t="shared" si="0"/>
        <v>8381000</v>
      </c>
    </row>
    <row r="7" spans="1:8" x14ac:dyDescent="0.4">
      <c r="A7" s="8" t="s">
        <v>152</v>
      </c>
      <c r="B7" s="9">
        <v>10000</v>
      </c>
      <c r="C7" s="9">
        <v>5000</v>
      </c>
      <c r="D7" s="9">
        <v>8000</v>
      </c>
      <c r="E7" s="9">
        <v>208</v>
      </c>
      <c r="F7" s="9">
        <v>88</v>
      </c>
      <c r="G7" s="9">
        <v>435</v>
      </c>
      <c r="H7" s="9">
        <f t="shared" si="0"/>
        <v>6000000</v>
      </c>
    </row>
    <row r="8" spans="1:8" x14ac:dyDescent="0.4">
      <c r="A8" s="8" t="s">
        <v>153</v>
      </c>
      <c r="B8" s="9">
        <v>10000</v>
      </c>
      <c r="C8" s="9">
        <v>5000</v>
      </c>
      <c r="D8" s="9">
        <v>8000</v>
      </c>
      <c r="E8" s="9">
        <v>354</v>
      </c>
      <c r="F8" s="9">
        <v>68</v>
      </c>
      <c r="G8" s="9">
        <v>517</v>
      </c>
      <c r="H8" s="9">
        <f t="shared" si="0"/>
        <v>8016000</v>
      </c>
    </row>
    <row r="9" spans="1:8" x14ac:dyDescent="0.4">
      <c r="A9" s="8" t="s">
        <v>154</v>
      </c>
      <c r="B9" s="9">
        <v>10000</v>
      </c>
      <c r="C9" s="9">
        <v>5000</v>
      </c>
      <c r="D9" s="9">
        <v>8000</v>
      </c>
      <c r="E9" s="9">
        <v>315</v>
      </c>
      <c r="F9" s="9">
        <v>93</v>
      </c>
      <c r="G9" s="9">
        <v>634</v>
      </c>
      <c r="H9" s="9">
        <f t="shared" si="0"/>
        <v>8687000</v>
      </c>
    </row>
    <row r="10" spans="1:8" x14ac:dyDescent="0.4">
      <c r="A10" s="8" t="s">
        <v>155</v>
      </c>
      <c r="B10" s="9">
        <v>10000</v>
      </c>
      <c r="C10" s="9">
        <v>5000</v>
      </c>
      <c r="D10" s="9">
        <v>8000</v>
      </c>
      <c r="E10" s="9">
        <v>214</v>
      </c>
      <c r="F10" s="9">
        <v>75</v>
      </c>
      <c r="G10" s="9">
        <v>186</v>
      </c>
      <c r="H10" s="9">
        <f t="shared" si="0"/>
        <v>4003000</v>
      </c>
    </row>
    <row r="11" spans="1:8" x14ac:dyDescent="0.4">
      <c r="A11" s="8" t="s">
        <v>156</v>
      </c>
      <c r="B11" s="9">
        <v>10000</v>
      </c>
      <c r="C11" s="9">
        <v>5000</v>
      </c>
      <c r="D11" s="9">
        <v>8000</v>
      </c>
      <c r="E11" s="9">
        <v>225</v>
      </c>
      <c r="F11" s="9">
        <v>93</v>
      </c>
      <c r="G11" s="9">
        <v>348</v>
      </c>
      <c r="H11" s="9">
        <f t="shared" si="0"/>
        <v>5499000</v>
      </c>
    </row>
    <row r="12" spans="1:8" x14ac:dyDescent="0.4">
      <c r="A12" s="8" t="s">
        <v>157</v>
      </c>
      <c r="B12" s="9">
        <v>10000</v>
      </c>
      <c r="C12" s="9">
        <v>5000</v>
      </c>
      <c r="D12" s="9">
        <v>8000</v>
      </c>
      <c r="E12" s="9">
        <v>298</v>
      </c>
      <c r="F12" s="9">
        <v>85</v>
      </c>
      <c r="G12" s="9">
        <v>356</v>
      </c>
      <c r="H12" s="9">
        <f t="shared" si="0"/>
        <v>6253000</v>
      </c>
    </row>
    <row r="13" spans="1:8" x14ac:dyDescent="0.4">
      <c r="A13" s="8" t="s">
        <v>158</v>
      </c>
      <c r="B13" s="9">
        <v>10000</v>
      </c>
      <c r="C13" s="9">
        <v>5000</v>
      </c>
      <c r="D13" s="9">
        <v>8000</v>
      </c>
      <c r="E13" s="9">
        <v>438</v>
      </c>
      <c r="F13" s="9">
        <v>73</v>
      </c>
      <c r="G13" s="9">
        <v>459</v>
      </c>
      <c r="H13" s="9">
        <f t="shared" si="0"/>
        <v>8417000</v>
      </c>
    </row>
  </sheetData>
  <mergeCells count="5">
    <mergeCell ref="A1:H1"/>
    <mergeCell ref="H3:H4"/>
    <mergeCell ref="E3:G3"/>
    <mergeCell ref="B3:D3"/>
    <mergeCell ref="A3:A4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1"/>
  <sheetViews>
    <sheetView workbookViewId="0">
      <selection activeCell="J6" sqref="J6"/>
    </sheetView>
  </sheetViews>
  <sheetFormatPr defaultRowHeight="17.399999999999999" x14ac:dyDescent="0.4"/>
  <cols>
    <col min="1" max="2" width="10.3984375" bestFit="1" customWidth="1"/>
    <col min="6" max="6" width="10.3984375" bestFit="1" customWidth="1"/>
  </cols>
  <sheetData>
    <row r="1" spans="1:6" ht="21" x14ac:dyDescent="0.4">
      <c r="A1" s="24" t="s">
        <v>159</v>
      </c>
      <c r="B1" s="24"/>
      <c r="C1" s="24"/>
      <c r="D1" s="24"/>
      <c r="E1" s="24"/>
      <c r="F1" s="24"/>
    </row>
    <row r="3" spans="1:6" x14ac:dyDescent="0.4">
      <c r="A3" s="8" t="s">
        <v>160</v>
      </c>
      <c r="B3" s="8" t="s">
        <v>161</v>
      </c>
      <c r="C3" s="8" t="s">
        <v>162</v>
      </c>
      <c r="D3" s="8" t="s">
        <v>65</v>
      </c>
      <c r="E3" s="8" t="s">
        <v>66</v>
      </c>
      <c r="F3" s="8" t="s">
        <v>163</v>
      </c>
    </row>
    <row r="4" spans="1:6" x14ac:dyDescent="0.4">
      <c r="A4" s="8" t="s">
        <v>164</v>
      </c>
      <c r="B4" s="7">
        <v>51</v>
      </c>
      <c r="C4" s="7">
        <v>1200</v>
      </c>
      <c r="D4" s="7">
        <v>1054</v>
      </c>
      <c r="E4" s="7">
        <v>197</v>
      </c>
      <c r="F4" s="7">
        <v>1200</v>
      </c>
    </row>
    <row r="5" spans="1:6" x14ac:dyDescent="0.4">
      <c r="A5" s="8" t="s">
        <v>165</v>
      </c>
      <c r="B5" s="16">
        <v>48</v>
      </c>
      <c r="C5" s="16">
        <v>1000</v>
      </c>
      <c r="D5" s="16">
        <v>999</v>
      </c>
      <c r="E5" s="16">
        <v>49</v>
      </c>
      <c r="F5" s="16">
        <v>1000</v>
      </c>
    </row>
    <row r="6" spans="1:6" x14ac:dyDescent="0.4">
      <c r="A6" s="8" t="s">
        <v>166</v>
      </c>
      <c r="B6" s="16">
        <v>102</v>
      </c>
      <c r="C6" s="16">
        <v>1500</v>
      </c>
      <c r="D6" s="16">
        <v>1578</v>
      </c>
      <c r="E6" s="16">
        <v>24</v>
      </c>
      <c r="F6" s="16">
        <v>1600</v>
      </c>
    </row>
    <row r="7" spans="1:6" x14ac:dyDescent="0.4">
      <c r="A7" s="8" t="s">
        <v>167</v>
      </c>
      <c r="B7" s="16">
        <v>43</v>
      </c>
      <c r="C7" s="16">
        <v>800</v>
      </c>
      <c r="D7" s="16">
        <v>647</v>
      </c>
      <c r="E7" s="16">
        <v>196</v>
      </c>
      <c r="F7" s="16">
        <v>600</v>
      </c>
    </row>
    <row r="8" spans="1:6" x14ac:dyDescent="0.4">
      <c r="A8" s="8" t="s">
        <v>168</v>
      </c>
      <c r="B8" s="16">
        <v>62</v>
      </c>
      <c r="C8" s="16">
        <v>2000</v>
      </c>
      <c r="D8" s="16">
        <v>2043</v>
      </c>
      <c r="E8" s="16">
        <v>19</v>
      </c>
      <c r="F8" s="16">
        <v>2200</v>
      </c>
    </row>
    <row r="9" spans="1:6" x14ac:dyDescent="0.4">
      <c r="A9" s="8" t="s">
        <v>169</v>
      </c>
      <c r="B9" s="16">
        <v>48</v>
      </c>
      <c r="C9" s="16">
        <v>1800</v>
      </c>
      <c r="D9" s="16">
        <v>1762</v>
      </c>
      <c r="E9" s="16">
        <v>86</v>
      </c>
      <c r="F9" s="16">
        <v>1800</v>
      </c>
    </row>
    <row r="10" spans="1:6" x14ac:dyDescent="0.4">
      <c r="A10" s="8" t="s">
        <v>170</v>
      </c>
      <c r="B10" s="16">
        <v>52</v>
      </c>
      <c r="C10" s="16">
        <v>1600</v>
      </c>
      <c r="D10" s="16">
        <v>1429</v>
      </c>
      <c r="E10" s="16">
        <v>223</v>
      </c>
      <c r="F10" s="16">
        <v>1500</v>
      </c>
    </row>
    <row r="11" spans="1:6" x14ac:dyDescent="0.4">
      <c r="A11" s="8" t="s">
        <v>171</v>
      </c>
      <c r="B11" s="16">
        <f>SUM(B4:B10)</f>
        <v>406</v>
      </c>
      <c r="C11" s="16">
        <f t="shared" ref="C11:F11" si="0">SUM(C4:C10)</f>
        <v>9900</v>
      </c>
      <c r="D11" s="16">
        <f t="shared" si="0"/>
        <v>9512</v>
      </c>
      <c r="E11" s="16">
        <f t="shared" si="0"/>
        <v>794</v>
      </c>
      <c r="F11" s="16">
        <f t="shared" si="0"/>
        <v>9900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3" name="Button 2">
              <controlPr defaultSize="0" print="0" autoFill="0" autoPict="0" macro="[0]!합계">
                <anchor moveWithCells="1" sizeWithCells="1">
                  <from>
                    <xdr:col>2</xdr:col>
                    <xdr:colOff>0</xdr:colOff>
                    <xdr:row>12</xdr:row>
                    <xdr:rowOff>0</xdr:rowOff>
                  </from>
                  <to>
                    <xdr:col>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13"/>
  <sheetViews>
    <sheetView zoomScale="85" zoomScaleNormal="85" workbookViewId="0">
      <selection activeCell="J20" sqref="J20"/>
    </sheetView>
  </sheetViews>
  <sheetFormatPr defaultRowHeight="17.399999999999999" x14ac:dyDescent="0.4"/>
  <sheetData>
    <row r="1" spans="1:5" ht="21" x14ac:dyDescent="0.4">
      <c r="A1" s="24" t="s">
        <v>172</v>
      </c>
      <c r="B1" s="24"/>
      <c r="C1" s="24"/>
      <c r="D1" s="24"/>
      <c r="E1" s="24"/>
    </row>
    <row r="3" spans="1:5" x14ac:dyDescent="0.4">
      <c r="A3" s="8" t="s">
        <v>29</v>
      </c>
      <c r="B3" s="8" t="s">
        <v>5</v>
      </c>
      <c r="C3" s="8" t="s">
        <v>173</v>
      </c>
      <c r="D3" s="8" t="s">
        <v>174</v>
      </c>
      <c r="E3" s="8" t="s">
        <v>175</v>
      </c>
    </row>
    <row r="4" spans="1:5" x14ac:dyDescent="0.4">
      <c r="A4" s="8" t="s">
        <v>176</v>
      </c>
      <c r="B4" s="8" t="s">
        <v>11</v>
      </c>
      <c r="C4" s="8">
        <v>176</v>
      </c>
      <c r="D4" s="8">
        <v>75</v>
      </c>
      <c r="E4" s="8">
        <v>1.2</v>
      </c>
    </row>
    <row r="5" spans="1:5" x14ac:dyDescent="0.4">
      <c r="A5" s="8" t="s">
        <v>177</v>
      </c>
      <c r="B5" s="8" t="s">
        <v>13</v>
      </c>
      <c r="C5" s="8">
        <v>165</v>
      </c>
      <c r="D5" s="8">
        <v>50</v>
      </c>
      <c r="E5" s="8">
        <v>0.4</v>
      </c>
    </row>
    <row r="6" spans="1:5" x14ac:dyDescent="0.4">
      <c r="A6" s="8" t="s">
        <v>178</v>
      </c>
      <c r="B6" s="8" t="s">
        <v>11</v>
      </c>
      <c r="C6" s="8">
        <v>157</v>
      </c>
      <c r="D6" s="8">
        <v>51</v>
      </c>
      <c r="E6" s="8">
        <v>1.5</v>
      </c>
    </row>
    <row r="7" spans="1:5" x14ac:dyDescent="0.4">
      <c r="A7" s="8" t="s">
        <v>179</v>
      </c>
      <c r="B7" s="8" t="s">
        <v>13</v>
      </c>
      <c r="C7" s="8">
        <v>185</v>
      </c>
      <c r="D7" s="8">
        <v>74</v>
      </c>
      <c r="E7" s="8">
        <v>1.5</v>
      </c>
    </row>
    <row r="8" spans="1:5" x14ac:dyDescent="0.4">
      <c r="A8" s="8" t="s">
        <v>180</v>
      </c>
      <c r="B8" s="8" t="s">
        <v>11</v>
      </c>
      <c r="C8" s="8">
        <v>162</v>
      </c>
      <c r="D8" s="8">
        <v>49</v>
      </c>
      <c r="E8" s="8">
        <v>1.2</v>
      </c>
    </row>
    <row r="9" spans="1:5" x14ac:dyDescent="0.4">
      <c r="A9" s="8" t="s">
        <v>181</v>
      </c>
      <c r="B9" s="8" t="s">
        <v>11</v>
      </c>
      <c r="C9" s="8">
        <v>160</v>
      </c>
      <c r="D9" s="8">
        <v>50</v>
      </c>
      <c r="E9" s="8">
        <v>0.7</v>
      </c>
    </row>
    <row r="10" spans="1:5" x14ac:dyDescent="0.4">
      <c r="A10" s="8" t="s">
        <v>182</v>
      </c>
      <c r="B10" s="8" t="s">
        <v>13</v>
      </c>
      <c r="C10" s="8">
        <v>170</v>
      </c>
      <c r="D10" s="8">
        <v>72</v>
      </c>
      <c r="E10" s="8">
        <v>0.1</v>
      </c>
    </row>
    <row r="11" spans="1:5" x14ac:dyDescent="0.4">
      <c r="A11" s="8" t="s">
        <v>183</v>
      </c>
      <c r="B11" s="8" t="s">
        <v>13</v>
      </c>
      <c r="C11" s="8">
        <v>172</v>
      </c>
      <c r="D11" s="8">
        <v>65</v>
      </c>
      <c r="E11" s="8">
        <v>1.2</v>
      </c>
    </row>
    <row r="12" spans="1:5" x14ac:dyDescent="0.4">
      <c r="A12" s="8" t="s">
        <v>184</v>
      </c>
      <c r="B12" s="8" t="s">
        <v>11</v>
      </c>
      <c r="C12" s="8">
        <v>161</v>
      </c>
      <c r="D12" s="8">
        <v>60</v>
      </c>
      <c r="E12" s="8">
        <v>1.5</v>
      </c>
    </row>
    <row r="13" spans="1:5" x14ac:dyDescent="0.4">
      <c r="A13" s="8" t="s">
        <v>185</v>
      </c>
      <c r="B13" s="8" t="s">
        <v>13</v>
      </c>
      <c r="C13" s="8">
        <v>183</v>
      </c>
      <c r="D13" s="8">
        <v>85</v>
      </c>
      <c r="E13" s="8">
        <v>0.4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가은 김</cp:lastModifiedBy>
  <dcterms:created xsi:type="dcterms:W3CDTF">2023-04-27T08:01:32Z</dcterms:created>
  <dcterms:modified xsi:type="dcterms:W3CDTF">2025-06-08T03:02:08Z</dcterms:modified>
</cp:coreProperties>
</file>