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ain\Downloads\2026_컴활2급_실기_총정리(20251015)\2026컴활2급실기_총정리\기출\"/>
    </mc:Choice>
  </mc:AlternateContent>
  <xr:revisionPtr revIDLastSave="0" documentId="13_ncr:1_{F8D0289F-A19D-43EA-B53F-CFE13F2FF9BD}" xr6:coauthVersionLast="47" xr6:coauthVersionMax="47" xr10:uidLastSave="{00000000-0000-0000-0000-000000000000}"/>
  <bookViews>
    <workbookView xWindow="-120" yWindow="-120" windowWidth="21840" windowHeight="13140" firstSheet="1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definedNames>
    <definedName name="이사비용">'기본작업-2'!$G$4:$G$13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35" i="4"/>
  <c r="D36" i="4"/>
  <c r="D27" i="4"/>
  <c r="J15" i="4"/>
  <c r="J16" i="4"/>
  <c r="J17" i="4"/>
  <c r="J18" i="4"/>
  <c r="J19" i="4"/>
  <c r="J20" i="4"/>
  <c r="J21" i="4"/>
  <c r="J22" i="4"/>
  <c r="J23" i="4"/>
  <c r="J14" i="4"/>
  <c r="D23" i="4"/>
  <c r="J10" i="4"/>
  <c r="D4" i="4"/>
  <c r="D5" i="4"/>
  <c r="D6" i="4"/>
  <c r="D7" i="4"/>
  <c r="D8" i="4"/>
  <c r="D9" i="4"/>
  <c r="D10" i="4"/>
  <c r="D3" i="4"/>
  <c r="F5" i="9"/>
  <c r="F6" i="9"/>
  <c r="F7" i="9"/>
  <c r="F8" i="9"/>
  <c r="F9" i="9"/>
  <c r="F10" i="9"/>
  <c r="F11" i="9"/>
  <c r="F4" i="9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<sst xmlns="http://schemas.openxmlformats.org/spreadsheetml/2006/main" count="332" uniqueCount="235">
  <si>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</si>
  <si>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</si>
  <si>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</si>
  <si>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</si>
  <si>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</si>
  <si>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</si>
  <si>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</si>
  <si>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</si>
  <si>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</si>
  <si>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</si>
  <si>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</si>
  <si>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</si>
  <si>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</si>
  <si>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</si>
  <si>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</si>
  <si>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</si>
  <si>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</si>
  <si>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</si>
  <si>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</si>
  <si>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</si>
  <si>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</si>
  <si>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</si>
  <si>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</si>
  <si>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</si>
  <si>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</si>
  <si>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</si>
  <si>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</si>
  <si>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</si>
  <si>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</si>
  <si>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</si>
  <si>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</si>
  <si>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</si>
  <si>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</si>
  <si>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</si>
  <si>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</si>
  <si>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</si>
  <si>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</si>
  <si>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</si>
  <si>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</si>
  <si>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</si>
  <si>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</si>
  <si>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</si>
  <si>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</si>
  <si>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</si>
  <si>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</si>
  <si>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</si>
  <si>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</si>
  <si>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</si>
  <si>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</si>
  <si>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</si>
  <si>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</si>
  <si>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</si>
  <si>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</si>
  <si>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</si>
  <si>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</si>
  <si>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</si>
  <si>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</si>
  <si>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</si>
  <si>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</si>
  <si>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</si>
  <si>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</si>
  <si>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</si>
  <si>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</si>
  <si>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</si>
  <si>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</si>
  <si>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</si>
  <si>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</si>
  <si>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</si>
  <si>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</si>
  <si>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</si>
  <si>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</si>
  <si>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</si>
  <si>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</si>
  <si>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</si>
  <si>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</si>
  <si>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</si>
  <si>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</si>
  <si>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</si>
  <si>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</si>
  <si>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</si>
  <si>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</si>
  <si>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</si>
  <si>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</si>
  <si>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</si>
  <si>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</si>
  <si>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</si>
  <si>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</si>
  <si>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</si>
  <si>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</si>
  <si>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</si>
  <si>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</si>
  <si>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</si>
  <si>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</si>
  <si>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</si>
  <si>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</si>
  <si>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</si>
  <si>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</si>
  <si>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</si>
  <si>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</si>
  <si>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</si>
  <si>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</si>
  <si>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</si>
  <si>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</si>
  <si>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</si>
  <si>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</si>
  <si>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</si>
  <si>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</si>
  <si>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</si>
  <si>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</si>
  <si>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</si>
  <si>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</si>
  <si>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</si>
  <si>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</si>
  <si>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</si>
  <si>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</si>
  <si>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</si>
  <si>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</si>
  <si>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</si>
  <si>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</si>
  <si>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</si>
  <si>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</si>
  <si>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</si>
  <si>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</si>
  <si>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</si>
  <si>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</si>
  <si>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</si>
  <si>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</si>
  <si>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</si>
  <si>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</si>
  <si>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</si>
  <si>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</si>
  <si>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</si>
  <si>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</si>
  <si>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</si>
  <si>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</si>
  <si>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</si>
  <si>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</si>
  <si>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</si>
  <si>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</si>
  <si>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</si>
  <si>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</si>
  <si>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</si>
  <si>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</si>
  <si>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</si>
  <si>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</si>
  <si>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</si>
  <si>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</si>
  <si>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</si>
  <si>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</si>
  <si>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</si>
  <si>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</si>
  <si>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</si>
  <si>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</si>
  <si>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</si>
  <si>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</si>
  <si>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</si>
  <si>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</si>
  <si>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</si>
  <si>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</si>
  <si>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</si>
  <si>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</si>
  <si>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</si>
  <si>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</si>
  <si>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</si>
  <si>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</si>
  <si>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</si>
  <si>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</si>
  <si>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</si>
  <si>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</si>
  <si>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</si>
  <si>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</si>
  <si>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</si>
  <si>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</si>
  <si>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</si>
  <si>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</si>
  <si>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</si>
  <si>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</si>
  <si>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</si>
  <si>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</si>
  <si>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</si>
  <si>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</si>
  <si>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</si>
  <si>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</si>
  <si>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</si>
  <si>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</si>
  <si>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</si>
  <si>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상품번호</t>
    <phoneticPr fontId="1" type="noConversion"/>
  </si>
  <si>
    <t>상품명</t>
    <phoneticPr fontId="1" type="noConversion"/>
  </si>
  <si>
    <t>일정</t>
    <phoneticPr fontId="1" type="noConversion"/>
  </si>
  <si>
    <t>최소출발인원</t>
    <phoneticPr fontId="1" type="noConversion"/>
  </si>
  <si>
    <t>예약인원</t>
    <phoneticPr fontId="1" type="noConversion"/>
  </si>
  <si>
    <t>예약률</t>
    <phoneticPr fontId="1" type="noConversion"/>
  </si>
  <si>
    <t>D240562</t>
    <phoneticPr fontId="1" type="noConversion"/>
  </si>
  <si>
    <t>A617487</t>
    <phoneticPr fontId="1" type="noConversion"/>
  </si>
  <si>
    <t>H416500</t>
    <phoneticPr fontId="1" type="noConversion"/>
  </si>
  <si>
    <t>M250143</t>
    <phoneticPr fontId="1" type="noConversion"/>
  </si>
  <si>
    <t>G649780</t>
    <phoneticPr fontId="1" type="noConversion"/>
  </si>
  <si>
    <t>E804521</t>
    <phoneticPr fontId="1" type="noConversion"/>
  </si>
  <si>
    <t>서유럽3국</t>
    <phoneticPr fontId="1" type="noConversion"/>
  </si>
  <si>
    <t>이탈리아일주</t>
    <phoneticPr fontId="1" type="noConversion"/>
  </si>
  <si>
    <t>북유럽4국</t>
    <phoneticPr fontId="1" type="noConversion"/>
  </si>
  <si>
    <t>스페인일주</t>
    <phoneticPr fontId="1" type="noConversion"/>
  </si>
  <si>
    <t>발칸5국</t>
    <phoneticPr fontId="1" type="noConversion"/>
  </si>
  <si>
    <t>동유럽3국</t>
    <phoneticPr fontId="1" type="noConversion"/>
  </si>
  <si>
    <t>8박10일</t>
    <phoneticPr fontId="1" type="noConversion"/>
  </si>
  <si>
    <t>7박9일</t>
    <phoneticPr fontId="1" type="noConversion"/>
  </si>
  <si>
    <t>11박13일</t>
    <phoneticPr fontId="1" type="noConversion"/>
  </si>
  <si>
    <t>10박12일</t>
    <phoneticPr fontId="1" type="noConversion"/>
  </si>
  <si>
    <t>14박15일</t>
    <phoneticPr fontId="1" type="noConversion"/>
  </si>
  <si>
    <t>物量(ton)</t>
    <phoneticPr fontId="1" type="noConversion"/>
  </si>
  <si>
    <t>이름</t>
  </si>
  <si>
    <t>국어</t>
  </si>
  <si>
    <t>영어</t>
  </si>
  <si>
    <t>수학</t>
  </si>
  <si>
    <t>평균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</si>
  <si>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</si>
  <si>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</si>
  <si>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</si>
  <si>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</si>
  <si>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</si>
  <si>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</si>
  <si>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</si>
  <si>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</si>
  <si>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</si>
  <si>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</si>
  <si>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납품업체</t>
  </si>
  <si>
    <t>(모두)</t>
  </si>
  <si>
    <t>행 레이블</t>
  </si>
  <si>
    <t>고단백치즈</t>
  </si>
  <si>
    <t>고소한버터</t>
  </si>
  <si>
    <t>하루건강우유</t>
  </si>
  <si>
    <t>총합계</t>
  </si>
  <si>
    <t>열 레이블</t>
  </si>
  <si>
    <t>합계 : 납품수량</t>
  </si>
  <si>
    <t>합계 : 납품총액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</si>
</sst>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8" formatCode="@&quot;이사&quot;"/>
    <numFmt numFmtId="179" formatCode="#,##0_ "/>
    <numFmt numFmtId="182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179" fontId="0" fillId="0" borderId="0" xfId="0" applyNumberFormat="1">
      <alignment vertical="center"/>
    </xf>
    <xf numFmtId="182" fontId="0" fillId="0" borderId="1" xfId="0" applyNumberFormat="1" applyBorder="1">
      <alignment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0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/>
    </a:solidFill>
    <a:ln w="12700" cap="flat" cmpd="sng" algn="ctr">
      <a:solidFill>
        <a:schemeClr val="accent6">
          <a:shade val="1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12</xdr:row>
          <xdr:rowOff>28575</xdr:rowOff>
        </xdr:from>
        <xdr:to>
          <xdr:col>0</xdr:col>
          <xdr:colOff>904875</xdr:colOff>
          <xdr:row>13</xdr:row>
          <xdr:rowOff>180975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38100</xdr:colOff>
      <xdr:row>12</xdr:row>
      <xdr:rowOff>38100</xdr:rowOff>
    </xdr:from>
    <xdr:to>
      <xdr:col>1</xdr:col>
      <xdr:colOff>657225</xdr:colOff>
      <xdr:row>13</xdr:row>
      <xdr:rowOff>190500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83FC2944-3865-F9B9-3A8D-AC76C2F36441}"/>
            </a:ext>
          </a:extLst>
        </xdr:cNvPr>
        <xdr:cNvSpPr/>
      </xdr:nvSpPr>
      <xdr:spPr>
        <a:xfrm>
          <a:off x="981075" y="2600325"/>
          <a:ext cx="619125" cy="3619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6155.444578240742" createdVersion="8" refreshedVersion="8" minRefreshableVersion="3" recordCount="12" xr:uid="{32526BB3-6FBA-4EFD-9484-324F75B9A992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90FFC3-4484-4EBF-A3CF-585148D5BDC9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1" baseItem="0" numFmtId="179"/>
    <dataField name="합계 : 납품총액" fld="5" baseField="1" baseItem="0" numFmtId="179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>
      <selection activeCell="F10" sqref="F10"/>
    </sheetView>
  </sheetViews>
  <sheetFormatPr defaultRowHeight="16.5" x14ac:dyDescent="0.3"/>
  <cols>
    <col min="1" max="1" width="8.875" bestFit="1" customWidth="1"/>
    <col min="2" max="2" width="12.375" bestFit="1" customWidth="1"/>
    <col min="3" max="3" width="9.5" bestFit="1" customWidth="1"/>
    <col min="4" max="4" width="12.375" bestFit="1" customWidth="1"/>
  </cols>
  <sheetData>
    <row r="1" spans="1:6" x14ac:dyDescent="0.3">
      <c r="A1" t="s">
        <v>0</v>
      </c>
    </row>
    <row r="3" spans="1:6" x14ac:dyDescent="0.3">
      <c r="A3" s="1" t="s">
        <v>186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3">
      <c r="A4" s="1" t="s">
        <v>192</v>
      </c>
      <c r="B4" s="1" t="s">
        <v>198</v>
      </c>
      <c r="C4" s="1" t="s">
        <v>204</v>
      </c>
      <c r="D4" s="1">
        <v>25</v>
      </c>
      <c r="E4" s="1">
        <v>29</v>
      </c>
      <c r="F4" s="2">
        <v>1.1599999999999999</v>
      </c>
    </row>
    <row r="5" spans="1:6" x14ac:dyDescent="0.3">
      <c r="A5" s="1" t="s">
        <v>193</v>
      </c>
      <c r="B5" s="1" t="s">
        <v>199</v>
      </c>
      <c r="C5" s="1" t="s">
        <v>205</v>
      </c>
      <c r="D5" s="1">
        <v>30</v>
      </c>
      <c r="E5" s="1">
        <v>24</v>
      </c>
      <c r="F5" s="2">
        <v>0.8</v>
      </c>
    </row>
    <row r="6" spans="1:6" x14ac:dyDescent="0.3">
      <c r="A6" s="1" t="s">
        <v>194</v>
      </c>
      <c r="B6" s="1" t="s">
        <v>200</v>
      </c>
      <c r="C6" s="1" t="s">
        <v>206</v>
      </c>
      <c r="D6" s="1">
        <v>20</v>
      </c>
      <c r="E6" s="1">
        <v>31</v>
      </c>
      <c r="F6" s="2">
        <v>1.55</v>
      </c>
    </row>
    <row r="7" spans="1:6" x14ac:dyDescent="0.3">
      <c r="A7" s="1" t="s">
        <v>195</v>
      </c>
      <c r="B7" s="1" t="s">
        <v>201</v>
      </c>
      <c r="C7" s="1" t="s">
        <v>207</v>
      </c>
      <c r="D7" s="1">
        <v>25</v>
      </c>
      <c r="E7" s="1">
        <v>19</v>
      </c>
      <c r="F7" s="2">
        <v>0.76</v>
      </c>
    </row>
    <row r="8" spans="1:6" x14ac:dyDescent="0.3">
      <c r="A8" s="1" t="s">
        <v>196</v>
      </c>
      <c r="B8" s="1" t="s">
        <v>202</v>
      </c>
      <c r="C8" s="1" t="s">
        <v>208</v>
      </c>
      <c r="D8" s="1">
        <v>30</v>
      </c>
      <c r="E8" s="1">
        <v>22</v>
      </c>
      <c r="F8" s="2">
        <v>0.73</v>
      </c>
    </row>
    <row r="9" spans="1:6" x14ac:dyDescent="0.3">
      <c r="A9" s="1" t="s">
        <v>197</v>
      </c>
      <c r="B9" s="1" t="s">
        <v>203</v>
      </c>
      <c r="C9" s="1" t="s">
        <v>204</v>
      </c>
      <c r="D9" s="1">
        <v>20</v>
      </c>
      <c r="E9" s="1">
        <v>25</v>
      </c>
      <c r="F9" s="2">
        <v>1.25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>
      <selection activeCell="I9" sqref="I9"/>
    </sheetView>
  </sheetViews>
  <sheetFormatPr defaultRowHeight="16.5" x14ac:dyDescent="0.3"/>
  <cols>
    <col min="2" max="2" width="9.5" bestFit="1" customWidth="1"/>
    <col min="7" max="7" width="10.625" bestFit="1" customWidth="1"/>
  </cols>
  <sheetData>
    <row r="1" spans="1:7" ht="30" customHeight="1" x14ac:dyDescent="0.3">
      <c r="A1" s="26" t="s">
        <v>2</v>
      </c>
      <c r="B1" s="27"/>
      <c r="C1" s="27"/>
      <c r="D1" s="27"/>
      <c r="E1" s="27"/>
      <c r="F1" s="27"/>
      <c r="G1" s="27"/>
    </row>
    <row r="2" spans="1:7" ht="17.25" thickBot="1" x14ac:dyDescent="0.35"/>
    <row r="3" spans="1:7" x14ac:dyDescent="0.3">
      <c r="A3" s="30" t="s">
        <v>3</v>
      </c>
      <c r="B3" s="31" t="s">
        <v>20</v>
      </c>
      <c r="C3" s="31" t="s">
        <v>1</v>
      </c>
      <c r="D3" s="31" t="s">
        <v>6</v>
      </c>
      <c r="E3" s="31" t="s">
        <v>209</v>
      </c>
      <c r="F3" s="31" t="s">
        <v>5</v>
      </c>
      <c r="G3" s="32" t="s">
        <v>4</v>
      </c>
    </row>
    <row r="4" spans="1:7" x14ac:dyDescent="0.3">
      <c r="A4" s="33" t="s">
        <v>21</v>
      </c>
      <c r="B4" s="28">
        <v>45383</v>
      </c>
      <c r="C4" s="3" t="s">
        <v>10</v>
      </c>
      <c r="D4" s="29" t="s">
        <v>7</v>
      </c>
      <c r="E4" s="3">
        <v>7.5</v>
      </c>
      <c r="F4" s="3">
        <v>6</v>
      </c>
      <c r="G4" s="34">
        <v>2200000</v>
      </c>
    </row>
    <row r="5" spans="1:7" x14ac:dyDescent="0.3">
      <c r="A5" s="33" t="s">
        <v>22</v>
      </c>
      <c r="B5" s="28">
        <v>45385</v>
      </c>
      <c r="C5" s="3" t="s">
        <v>11</v>
      </c>
      <c r="D5" s="29" t="s">
        <v>8</v>
      </c>
      <c r="E5" s="3">
        <v>3</v>
      </c>
      <c r="F5" s="3">
        <v>3</v>
      </c>
      <c r="G5" s="34">
        <v>800000</v>
      </c>
    </row>
    <row r="6" spans="1:7" x14ac:dyDescent="0.3">
      <c r="A6" s="33" t="s">
        <v>25</v>
      </c>
      <c r="B6" s="28">
        <v>45386</v>
      </c>
      <c r="C6" s="3" t="s">
        <v>12</v>
      </c>
      <c r="D6" s="29" t="s">
        <v>7</v>
      </c>
      <c r="E6" s="3">
        <v>5</v>
      </c>
      <c r="F6" s="3">
        <v>5</v>
      </c>
      <c r="G6" s="34">
        <v>2000000</v>
      </c>
    </row>
    <row r="7" spans="1:7" x14ac:dyDescent="0.3">
      <c r="A7" s="33" t="s">
        <v>26</v>
      </c>
      <c r="B7" s="28">
        <v>45388</v>
      </c>
      <c r="C7" s="3" t="s">
        <v>13</v>
      </c>
      <c r="D7" s="29" t="s">
        <v>9</v>
      </c>
      <c r="E7" s="3">
        <v>12</v>
      </c>
      <c r="F7" s="3">
        <v>9</v>
      </c>
      <c r="G7" s="34">
        <v>3600000</v>
      </c>
    </row>
    <row r="8" spans="1:7" x14ac:dyDescent="0.3">
      <c r="A8" s="33" t="s">
        <v>23</v>
      </c>
      <c r="B8" s="28">
        <v>45388</v>
      </c>
      <c r="C8" s="3" t="s">
        <v>14</v>
      </c>
      <c r="D8" s="29" t="s">
        <v>7</v>
      </c>
      <c r="E8" s="3">
        <v>7.5</v>
      </c>
      <c r="F8" s="3">
        <v>6</v>
      </c>
      <c r="G8" s="34">
        <v>2200000</v>
      </c>
    </row>
    <row r="9" spans="1:7" x14ac:dyDescent="0.3">
      <c r="A9" s="33" t="s">
        <v>27</v>
      </c>
      <c r="B9" s="28">
        <v>45393</v>
      </c>
      <c r="C9" s="3" t="s">
        <v>15</v>
      </c>
      <c r="D9" s="29" t="s">
        <v>7</v>
      </c>
      <c r="E9" s="3">
        <v>8</v>
      </c>
      <c r="F9" s="3">
        <v>6</v>
      </c>
      <c r="G9" s="34">
        <v>2400000</v>
      </c>
    </row>
    <row r="10" spans="1:7" x14ac:dyDescent="0.3">
      <c r="A10" s="33" t="s">
        <v>24</v>
      </c>
      <c r="B10" s="28">
        <v>45394</v>
      </c>
      <c r="C10" s="3" t="s">
        <v>16</v>
      </c>
      <c r="D10" s="29" t="s">
        <v>9</v>
      </c>
      <c r="E10" s="3">
        <v>15</v>
      </c>
      <c r="F10" s="3">
        <v>12</v>
      </c>
      <c r="G10" s="34">
        <v>4200000</v>
      </c>
    </row>
    <row r="11" spans="1:7" x14ac:dyDescent="0.3">
      <c r="A11" s="33" t="s">
        <v>28</v>
      </c>
      <c r="B11" s="28">
        <v>45394</v>
      </c>
      <c r="C11" s="3" t="s">
        <v>17</v>
      </c>
      <c r="D11" s="29" t="s">
        <v>8</v>
      </c>
      <c r="E11" s="3">
        <v>2.5</v>
      </c>
      <c r="F11" s="3">
        <v>3</v>
      </c>
      <c r="G11" s="34">
        <v>700000</v>
      </c>
    </row>
    <row r="12" spans="1:7" x14ac:dyDescent="0.3">
      <c r="A12" s="33" t="s">
        <v>29</v>
      </c>
      <c r="B12" s="28">
        <v>45398</v>
      </c>
      <c r="C12" s="3" t="s">
        <v>18</v>
      </c>
      <c r="D12" s="29" t="s">
        <v>7</v>
      </c>
      <c r="E12" s="3">
        <v>5</v>
      </c>
      <c r="F12" s="3">
        <v>5</v>
      </c>
      <c r="G12" s="34">
        <v>2000000</v>
      </c>
    </row>
    <row r="13" spans="1:7" ht="17.25" thickBot="1" x14ac:dyDescent="0.35">
      <c r="A13" s="35" t="s">
        <v>30</v>
      </c>
      <c r="B13" s="36">
        <v>45401</v>
      </c>
      <c r="C13" s="37" t="s">
        <v>19</v>
      </c>
      <c r="D13" s="38" t="s">
        <v>9</v>
      </c>
      <c r="E13" s="37">
        <v>10</v>
      </c>
      <c r="F13" s="37">
        <v>8</v>
      </c>
      <c r="G13" s="39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E13"/>
  <sheetViews>
    <sheetView workbookViewId="0">
      <selection activeCell="J10" sqref="J10"/>
    </sheetView>
  </sheetViews>
  <sheetFormatPr defaultRowHeight="16.5" x14ac:dyDescent="0.3"/>
  <sheetData>
    <row r="1" spans="1:5" x14ac:dyDescent="0.3">
      <c r="A1" t="s">
        <v>168</v>
      </c>
    </row>
    <row r="3" spans="1:5" x14ac:dyDescent="0.3">
      <c r="A3" t="s">
        <v>210</v>
      </c>
      <c r="B3" t="s">
        <v>211</v>
      </c>
      <c r="C3" t="s">
        <v>212</v>
      </c>
      <c r="D3" t="s">
        <v>213</v>
      </c>
      <c r="E3" t="s">
        <v>214</v>
      </c>
    </row>
    <row r="4" spans="1:5" x14ac:dyDescent="0.3">
      <c r="A4" t="s">
        <v>215</v>
      </c>
      <c r="B4">
        <v>86</v>
      </c>
      <c r="C4">
        <v>80</v>
      </c>
      <c r="D4">
        <v>85</v>
      </c>
      <c r="E4">
        <v>83.7</v>
      </c>
    </row>
    <row r="5" spans="1:5" x14ac:dyDescent="0.3">
      <c r="A5" t="s">
        <v>216</v>
      </c>
      <c r="B5">
        <v>92</v>
      </c>
      <c r="C5">
        <v>93</v>
      </c>
      <c r="D5">
        <v>96</v>
      </c>
      <c r="E5">
        <v>93.7</v>
      </c>
    </row>
    <row r="6" spans="1:5" x14ac:dyDescent="0.3">
      <c r="A6" t="s">
        <v>217</v>
      </c>
      <c r="B6">
        <v>81</v>
      </c>
      <c r="C6">
        <v>82</v>
      </c>
      <c r="D6">
        <v>80</v>
      </c>
      <c r="E6">
        <v>81</v>
      </c>
    </row>
    <row r="7" spans="1:5" x14ac:dyDescent="0.3">
      <c r="A7" t="s">
        <v>218</v>
      </c>
      <c r="B7">
        <v>70</v>
      </c>
      <c r="C7">
        <v>73</v>
      </c>
      <c r="D7">
        <v>73</v>
      </c>
      <c r="E7">
        <v>72</v>
      </c>
    </row>
    <row r="8" spans="1:5" x14ac:dyDescent="0.3">
      <c r="A8" t="s">
        <v>219</v>
      </c>
      <c r="B8">
        <v>91</v>
      </c>
      <c r="C8">
        <v>83</v>
      </c>
      <c r="D8">
        <v>88</v>
      </c>
      <c r="E8">
        <v>87.3</v>
      </c>
    </row>
    <row r="9" spans="1:5" x14ac:dyDescent="0.3">
      <c r="A9" t="s">
        <v>220</v>
      </c>
      <c r="B9">
        <v>77</v>
      </c>
      <c r="C9">
        <v>76</v>
      </c>
      <c r="D9">
        <v>80</v>
      </c>
      <c r="E9">
        <v>77.7</v>
      </c>
    </row>
    <row r="10" spans="1:5" x14ac:dyDescent="0.3">
      <c r="A10" t="s">
        <v>221</v>
      </c>
      <c r="B10">
        <v>86</v>
      </c>
      <c r="C10">
        <v>90</v>
      </c>
      <c r="D10">
        <v>91</v>
      </c>
      <c r="E10">
        <v>89</v>
      </c>
    </row>
    <row r="11" spans="1:5" x14ac:dyDescent="0.3">
      <c r="A11" t="s">
        <v>222</v>
      </c>
      <c r="B11">
        <v>55</v>
      </c>
      <c r="C11">
        <v>51</v>
      </c>
      <c r="D11">
        <v>56</v>
      </c>
      <c r="E11">
        <v>54</v>
      </c>
    </row>
    <row r="12" spans="1:5" x14ac:dyDescent="0.3">
      <c r="A12" t="s">
        <v>223</v>
      </c>
      <c r="B12">
        <v>62</v>
      </c>
      <c r="C12">
        <v>65</v>
      </c>
      <c r="D12">
        <v>59</v>
      </c>
      <c r="E12">
        <v>62</v>
      </c>
    </row>
    <row r="13" spans="1:5" x14ac:dyDescent="0.3">
      <c r="A13" t="s">
        <v>224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tabSelected="1" topLeftCell="A19" workbookViewId="0">
      <selection activeCell="H31" sqref="H31"/>
    </sheetView>
  </sheetViews>
  <sheetFormatPr defaultRowHeight="16.5" x14ac:dyDescent="0.3"/>
  <cols>
    <col min="2" max="2" width="10.75" bestFit="1" customWidth="1"/>
    <col min="4" max="4" width="12.625" bestFit="1" customWidth="1"/>
    <col min="10" max="11" width="9.625" customWidth="1"/>
  </cols>
  <sheetData>
    <row r="1" spans="1:11" x14ac:dyDescent="0.3">
      <c r="A1" s="11" t="s">
        <v>100</v>
      </c>
      <c r="B1" s="12" t="s">
        <v>101</v>
      </c>
      <c r="F1" s="11" t="s">
        <v>114</v>
      </c>
      <c r="G1" s="12" t="s">
        <v>131</v>
      </c>
    </row>
    <row r="2" spans="1:11" x14ac:dyDescent="0.3">
      <c r="A2" s="3" t="s">
        <v>102</v>
      </c>
      <c r="B2" s="3" t="s">
        <v>103</v>
      </c>
      <c r="C2" s="3" t="s">
        <v>104</v>
      </c>
      <c r="D2" s="13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 x14ac:dyDescent="0.3">
      <c r="A3" s="3" t="s">
        <v>107</v>
      </c>
      <c r="B3" s="6">
        <v>45509</v>
      </c>
      <c r="C3" s="3">
        <v>5</v>
      </c>
      <c r="D3" s="6">
        <f>IF(WEEKDAY(B3+5,2)=6,B3+7,IF(WEEKDAY(B3+5,2)=7,B3+6,B3+5))</f>
        <v>45516</v>
      </c>
      <c r="F3" s="3" t="s">
        <v>128</v>
      </c>
      <c r="G3" s="3" t="s">
        <v>118</v>
      </c>
      <c r="H3" s="3" t="s">
        <v>123</v>
      </c>
      <c r="I3" s="3">
        <v>7.64</v>
      </c>
    </row>
    <row r="4" spans="1:11" x14ac:dyDescent="0.3">
      <c r="A4" s="3" t="s">
        <v>108</v>
      </c>
      <c r="B4" s="6">
        <v>45510</v>
      </c>
      <c r="C4" s="3">
        <v>3</v>
      </c>
      <c r="D4" s="6">
        <f t="shared" ref="D4:D10" si="0">IF(WEEKDAY(B4+5,2)=6,B4+7,IF(WEEKDAY(B4+5,2)=7,B4+6,B4+5))</f>
        <v>45516</v>
      </c>
      <c r="F4" s="3" t="s">
        <v>129</v>
      </c>
      <c r="G4" s="3" t="s">
        <v>119</v>
      </c>
      <c r="H4" s="3" t="s">
        <v>121</v>
      </c>
      <c r="I4" s="3">
        <v>8.91</v>
      </c>
    </row>
    <row r="5" spans="1:11" x14ac:dyDescent="0.3">
      <c r="A5" s="3" t="s">
        <v>106</v>
      </c>
      <c r="B5" s="6">
        <v>45512</v>
      </c>
      <c r="C5" s="3">
        <v>6</v>
      </c>
      <c r="D5" s="6">
        <f t="shared" si="0"/>
        <v>45517</v>
      </c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 x14ac:dyDescent="0.3">
      <c r="A6" s="3" t="s">
        <v>109</v>
      </c>
      <c r="B6" s="6">
        <v>45513</v>
      </c>
      <c r="C6" s="3">
        <v>4</v>
      </c>
      <c r="D6" s="6">
        <f t="shared" si="0"/>
        <v>45518</v>
      </c>
      <c r="F6" s="3" t="s">
        <v>128</v>
      </c>
      <c r="G6" s="3" t="s">
        <v>118</v>
      </c>
      <c r="H6" s="3" t="s">
        <v>126</v>
      </c>
      <c r="I6" s="3">
        <v>6.46</v>
      </c>
    </row>
    <row r="7" spans="1:11" x14ac:dyDescent="0.3">
      <c r="A7" s="3" t="s">
        <v>110</v>
      </c>
      <c r="B7" s="6">
        <v>45517</v>
      </c>
      <c r="C7" s="3">
        <v>3</v>
      </c>
      <c r="D7" s="6">
        <f t="shared" si="0"/>
        <v>45523</v>
      </c>
      <c r="F7" s="3" t="s">
        <v>129</v>
      </c>
      <c r="G7" s="3" t="s">
        <v>118</v>
      </c>
      <c r="H7" s="3" t="s">
        <v>127</v>
      </c>
      <c r="I7" s="3">
        <v>7.59</v>
      </c>
    </row>
    <row r="8" spans="1:11" x14ac:dyDescent="0.3">
      <c r="A8" s="3" t="s">
        <v>111</v>
      </c>
      <c r="B8" s="6">
        <v>45520</v>
      </c>
      <c r="C8" s="3">
        <v>4</v>
      </c>
      <c r="D8" s="6">
        <f t="shared" si="0"/>
        <v>45525</v>
      </c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 x14ac:dyDescent="0.3">
      <c r="A9" s="3" t="s">
        <v>112</v>
      </c>
      <c r="B9" s="6">
        <v>45524</v>
      </c>
      <c r="C9" s="3">
        <v>6</v>
      </c>
      <c r="D9" s="6">
        <f t="shared" si="0"/>
        <v>45530</v>
      </c>
      <c r="F9" s="3" t="s">
        <v>129</v>
      </c>
      <c r="G9" s="3" t="s">
        <v>118</v>
      </c>
      <c r="H9" s="3" t="s">
        <v>125</v>
      </c>
      <c r="I9" s="3">
        <v>6.73</v>
      </c>
      <c r="J9" s="19" t="s">
        <v>132</v>
      </c>
      <c r="K9" s="19"/>
    </row>
    <row r="10" spans="1:11" x14ac:dyDescent="0.3">
      <c r="A10" s="3" t="s">
        <v>113</v>
      </c>
      <c r="B10" s="6">
        <v>45526</v>
      </c>
      <c r="C10" s="3">
        <v>5</v>
      </c>
      <c r="D10" s="6">
        <f t="shared" si="0"/>
        <v>45531</v>
      </c>
      <c r="F10" s="3" t="s">
        <v>129</v>
      </c>
      <c r="G10" s="3" t="s">
        <v>119</v>
      </c>
      <c r="H10" s="3" t="s">
        <v>122</v>
      </c>
      <c r="I10" s="3">
        <v>7.32</v>
      </c>
      <c r="J10" s="18">
        <f>ROUND(AVERAGEIFS(I3:I10,F3:F10,"대전",G3:G10,"수비수"),1)</f>
        <v>7.2</v>
      </c>
      <c r="K10" s="18"/>
    </row>
    <row r="12" spans="1:11" x14ac:dyDescent="0.3">
      <c r="A12" s="11" t="s">
        <v>133</v>
      </c>
      <c r="B12" s="12" t="s">
        <v>145</v>
      </c>
      <c r="F12" s="11" t="s">
        <v>147</v>
      </c>
      <c r="G12" s="12" t="s">
        <v>161</v>
      </c>
    </row>
    <row r="13" spans="1:11" x14ac:dyDescent="0.3">
      <c r="A13" s="17" t="s">
        <v>62</v>
      </c>
      <c r="B13" s="17" t="s">
        <v>140</v>
      </c>
      <c r="C13" s="17" t="s">
        <v>139</v>
      </c>
      <c r="D13" s="17" t="s">
        <v>61</v>
      </c>
      <c r="F13" s="3" t="s">
        <v>148</v>
      </c>
      <c r="G13" s="3" t="s">
        <v>150</v>
      </c>
      <c r="H13" s="3" t="s">
        <v>149</v>
      </c>
      <c r="I13" s="3" t="s">
        <v>151</v>
      </c>
      <c r="J13" s="13" t="s">
        <v>184</v>
      </c>
    </row>
    <row r="14" spans="1:11" x14ac:dyDescent="0.3">
      <c r="A14" s="16" t="s">
        <v>141</v>
      </c>
      <c r="B14" s="16" t="s">
        <v>138</v>
      </c>
      <c r="C14" s="15">
        <v>480</v>
      </c>
      <c r="D14" s="14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 t="str">
        <f>CHOOSE(INT(AVERAGE(G14:I14)),"D","C","B","A")</f>
        <v>B</v>
      </c>
    </row>
    <row r="15" spans="1:11" x14ac:dyDescent="0.3">
      <c r="A15" s="16" t="s">
        <v>141</v>
      </c>
      <c r="B15" s="16" t="s">
        <v>136</v>
      </c>
      <c r="C15" s="15">
        <v>650</v>
      </c>
      <c r="D15" s="14">
        <v>3575000</v>
      </c>
      <c r="F15" s="3" t="s">
        <v>154</v>
      </c>
      <c r="G15" s="3">
        <v>1.5</v>
      </c>
      <c r="H15" s="3">
        <v>2.1</v>
      </c>
      <c r="I15" s="3">
        <v>1.8</v>
      </c>
      <c r="J15" s="3" t="str">
        <f t="shared" ref="J15:J23" si="1">CHOOSE(INT(AVERAGE(G15:I15)),"D","C","B","A")</f>
        <v>D</v>
      </c>
    </row>
    <row r="16" spans="1:11" x14ac:dyDescent="0.3">
      <c r="A16" s="16" t="s">
        <v>141</v>
      </c>
      <c r="B16" s="16" t="s">
        <v>137</v>
      </c>
      <c r="C16" s="15">
        <v>450</v>
      </c>
      <c r="D16" s="14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3" t="str">
        <f t="shared" si="1"/>
        <v>A</v>
      </c>
    </row>
    <row r="17" spans="1:10" x14ac:dyDescent="0.3">
      <c r="A17" s="16" t="s">
        <v>142</v>
      </c>
      <c r="B17" s="16" t="s">
        <v>138</v>
      </c>
      <c r="C17" s="15">
        <v>590</v>
      </c>
      <c r="D17" s="14">
        <v>3245000</v>
      </c>
      <c r="F17" s="3" t="s">
        <v>157</v>
      </c>
      <c r="G17" s="3">
        <v>2.5</v>
      </c>
      <c r="H17" s="3">
        <v>2.7</v>
      </c>
      <c r="I17" s="3">
        <v>2.8</v>
      </c>
      <c r="J17" s="3" t="str">
        <f t="shared" si="1"/>
        <v>C</v>
      </c>
    </row>
    <row r="18" spans="1:10" x14ac:dyDescent="0.3">
      <c r="A18" s="16" t="s">
        <v>142</v>
      </c>
      <c r="B18" s="16" t="s">
        <v>136</v>
      </c>
      <c r="C18" s="15">
        <v>550</v>
      </c>
      <c r="D18" s="14">
        <v>3025000</v>
      </c>
      <c r="F18" s="3" t="s">
        <v>158</v>
      </c>
      <c r="G18" s="3">
        <v>3.1</v>
      </c>
      <c r="H18" s="3">
        <v>2.9</v>
      </c>
      <c r="I18" s="3">
        <v>3.6</v>
      </c>
      <c r="J18" s="3" t="str">
        <f t="shared" si="1"/>
        <v>B</v>
      </c>
    </row>
    <row r="19" spans="1:10" x14ac:dyDescent="0.3">
      <c r="A19" s="16" t="s">
        <v>143</v>
      </c>
      <c r="B19" s="16" t="s">
        <v>135</v>
      </c>
      <c r="C19" s="15">
        <v>620</v>
      </c>
      <c r="D19" s="14">
        <v>3410000</v>
      </c>
      <c r="F19" s="3" t="s">
        <v>153</v>
      </c>
      <c r="G19" s="3">
        <v>2.8</v>
      </c>
      <c r="H19" s="3">
        <v>2.5</v>
      </c>
      <c r="I19" s="3">
        <v>2.7</v>
      </c>
      <c r="J19" s="3" t="str">
        <f t="shared" si="1"/>
        <v>C</v>
      </c>
    </row>
    <row r="20" spans="1:10" x14ac:dyDescent="0.3">
      <c r="A20" s="16" t="s">
        <v>143</v>
      </c>
      <c r="B20" s="16" t="s">
        <v>137</v>
      </c>
      <c r="C20" s="15">
        <v>500</v>
      </c>
      <c r="D20" s="14">
        <v>2750000</v>
      </c>
      <c r="F20" s="3" t="s">
        <v>152</v>
      </c>
      <c r="G20" s="3">
        <v>0.9</v>
      </c>
      <c r="H20" s="3">
        <v>1.4</v>
      </c>
      <c r="I20" s="3">
        <v>0.8</v>
      </c>
      <c r="J20" s="3" t="str">
        <f t="shared" si="1"/>
        <v>D</v>
      </c>
    </row>
    <row r="21" spans="1:10" x14ac:dyDescent="0.3">
      <c r="A21" s="16" t="s">
        <v>144</v>
      </c>
      <c r="B21" s="16" t="s">
        <v>136</v>
      </c>
      <c r="C21" s="15">
        <v>680</v>
      </c>
      <c r="D21" s="14">
        <v>3740000</v>
      </c>
      <c r="F21" s="3" t="s">
        <v>30</v>
      </c>
      <c r="G21" s="3">
        <v>3.1</v>
      </c>
      <c r="H21" s="3">
        <v>2.7</v>
      </c>
      <c r="I21" s="3">
        <v>2.4</v>
      </c>
      <c r="J21" s="3" t="str">
        <f t="shared" si="1"/>
        <v>C</v>
      </c>
    </row>
    <row r="22" spans="1:10" x14ac:dyDescent="0.3">
      <c r="A22" s="16" t="s">
        <v>144</v>
      </c>
      <c r="B22" s="16" t="s">
        <v>135</v>
      </c>
      <c r="C22" s="15">
        <v>470</v>
      </c>
      <c r="D22" s="14">
        <v>2585000</v>
      </c>
      <c r="F22" s="3" t="s">
        <v>159</v>
      </c>
      <c r="G22" s="3">
        <v>3.6</v>
      </c>
      <c r="H22" s="3">
        <v>3.9</v>
      </c>
      <c r="I22" s="3">
        <v>3.4</v>
      </c>
      <c r="J22" s="3" t="str">
        <f t="shared" si="1"/>
        <v>B</v>
      </c>
    </row>
    <row r="23" spans="1:10" x14ac:dyDescent="0.3">
      <c r="A23" s="20" t="s">
        <v>146</v>
      </c>
      <c r="B23" s="21"/>
      <c r="C23" s="22"/>
      <c r="D23" s="14">
        <f>LARGE(D14:D22,1)-SMALL(D14:D22,1)</f>
        <v>1265000</v>
      </c>
      <c r="F23" s="3" t="s">
        <v>160</v>
      </c>
      <c r="G23" s="3">
        <v>3.1</v>
      </c>
      <c r="H23" s="3">
        <v>3.2</v>
      </c>
      <c r="I23" s="3">
        <v>3.5</v>
      </c>
      <c r="J23" s="3" t="str">
        <f t="shared" si="1"/>
        <v>B</v>
      </c>
    </row>
    <row r="25" spans="1:10" x14ac:dyDescent="0.3">
      <c r="A25" s="11" t="s">
        <v>134</v>
      </c>
      <c r="B25" s="12" t="s">
        <v>185</v>
      </c>
      <c r="F25" s="23" t="s">
        <v>164</v>
      </c>
      <c r="G25" s="23"/>
    </row>
    <row r="26" spans="1:10" x14ac:dyDescent="0.3">
      <c r="A26" s="3" t="s">
        <v>148</v>
      </c>
      <c r="B26" s="3" t="s">
        <v>162</v>
      </c>
      <c r="C26" s="3" t="s">
        <v>169</v>
      </c>
      <c r="D26" s="13" t="s">
        <v>173</v>
      </c>
      <c r="F26" s="3" t="s">
        <v>163</v>
      </c>
      <c r="G26" s="3" t="s">
        <v>71</v>
      </c>
    </row>
    <row r="27" spans="1:10" x14ac:dyDescent="0.3">
      <c r="A27" s="3" t="s">
        <v>180</v>
      </c>
      <c r="B27" s="3">
        <v>100215368</v>
      </c>
      <c r="C27" s="3" t="s">
        <v>170</v>
      </c>
      <c r="D27" s="3" t="e">
        <f>LEFT(B27,4)&amp;"-"&amp;VLOOKUP(MID(B27,5,1),$F$27:$G$29,2,FALSE)</f>
        <v>#N/A</v>
      </c>
      <c r="F27" s="3">
        <v>1</v>
      </c>
      <c r="G27" s="3" t="s">
        <v>165</v>
      </c>
    </row>
    <row r="28" spans="1:10" x14ac:dyDescent="0.3">
      <c r="A28" s="3" t="s">
        <v>179</v>
      </c>
      <c r="B28" s="3">
        <v>101433025</v>
      </c>
      <c r="C28" s="3" t="s">
        <v>171</v>
      </c>
      <c r="D28" s="3" t="e">
        <f t="shared" ref="D28:D36" si="2">LEFT(B28,4)&amp;"-"&amp;VLOOKUP(MID(B28,5,1),$F$27:$G$29,2,FALSE)</f>
        <v>#N/A</v>
      </c>
      <c r="F28" s="3">
        <v>2</v>
      </c>
      <c r="G28" s="3" t="s">
        <v>166</v>
      </c>
    </row>
    <row r="29" spans="1:10" x14ac:dyDescent="0.3">
      <c r="A29" s="3" t="s">
        <v>178</v>
      </c>
      <c r="B29" s="3">
        <v>101029041</v>
      </c>
      <c r="C29" s="3" t="s">
        <v>171</v>
      </c>
      <c r="D29" s="3" t="e">
        <f t="shared" si="2"/>
        <v>#N/A</v>
      </c>
      <c r="F29" s="3">
        <v>3</v>
      </c>
      <c r="G29" s="3" t="s">
        <v>167</v>
      </c>
    </row>
    <row r="30" spans="1:10" x14ac:dyDescent="0.3">
      <c r="A30" s="3" t="s">
        <v>181</v>
      </c>
      <c r="B30" s="3">
        <v>101624257</v>
      </c>
      <c r="C30" s="3" t="s">
        <v>170</v>
      </c>
      <c r="D30" s="3" t="e">
        <f t="shared" si="2"/>
        <v>#N/A</v>
      </c>
    </row>
    <row r="31" spans="1:10" x14ac:dyDescent="0.3">
      <c r="A31" s="3" t="s">
        <v>177</v>
      </c>
      <c r="B31" s="3">
        <v>100218961</v>
      </c>
      <c r="C31" s="3" t="s">
        <v>172</v>
      </c>
      <c r="D31" s="3" t="e">
        <f t="shared" si="2"/>
        <v>#N/A</v>
      </c>
    </row>
    <row r="32" spans="1:10" x14ac:dyDescent="0.3">
      <c r="A32" s="3" t="s">
        <v>176</v>
      </c>
      <c r="B32" s="3">
        <v>101435487</v>
      </c>
      <c r="C32" s="3" t="s">
        <v>172</v>
      </c>
      <c r="D32" s="3" t="e">
        <f t="shared" si="2"/>
        <v>#N/A</v>
      </c>
    </row>
    <row r="33" spans="1:4" x14ac:dyDescent="0.3">
      <c r="A33" s="3" t="s">
        <v>182</v>
      </c>
      <c r="B33" s="3">
        <v>101126698</v>
      </c>
      <c r="C33" s="3" t="s">
        <v>170</v>
      </c>
      <c r="D33" s="3" t="e">
        <f t="shared" si="2"/>
        <v>#N/A</v>
      </c>
    </row>
    <row r="34" spans="1:4" x14ac:dyDescent="0.3">
      <c r="A34" s="3" t="s">
        <v>175</v>
      </c>
      <c r="B34" s="3">
        <v>101125804</v>
      </c>
      <c r="C34" s="3" t="s">
        <v>172</v>
      </c>
      <c r="D34" s="3" t="e">
        <f t="shared" si="2"/>
        <v>#N/A</v>
      </c>
    </row>
    <row r="35" spans="1:4" x14ac:dyDescent="0.3">
      <c r="A35" s="3" t="s">
        <v>174</v>
      </c>
      <c r="B35" s="3">
        <v>101531523</v>
      </c>
      <c r="C35" s="3" t="s">
        <v>171</v>
      </c>
      <c r="D35" s="3" t="e">
        <f t="shared" si="2"/>
        <v>#N/A</v>
      </c>
    </row>
    <row r="36" spans="1:4" x14ac:dyDescent="0.3">
      <c r="A36" s="3" t="s">
        <v>183</v>
      </c>
      <c r="B36" s="3">
        <v>101636857</v>
      </c>
      <c r="C36" s="3" t="s">
        <v>172</v>
      </c>
      <c r="D36" s="3" t="e">
        <f t="shared" si="2"/>
        <v>#N/A</v>
      </c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topLeftCell="A9" workbookViewId="0">
      <selection activeCell="H23" sqref="H23"/>
    </sheetView>
  </sheetViews>
  <sheetFormatPr defaultRowHeight="16.5" x14ac:dyDescent="0.3"/>
  <cols>
    <col min="1" max="1" width="13" bestFit="1" customWidth="1"/>
    <col min="2" max="7" width="15.25" bestFit="1" customWidth="1"/>
    <col min="8" max="9" width="20.125" bestFit="1" customWidth="1"/>
  </cols>
  <sheetData>
    <row r="1" spans="1:6" ht="20.25" x14ac:dyDescent="0.3">
      <c r="A1" s="24" t="s">
        <v>57</v>
      </c>
      <c r="B1" s="24"/>
      <c r="C1" s="24"/>
      <c r="D1" s="24"/>
      <c r="E1" s="24"/>
      <c r="F1" s="24"/>
    </row>
    <row r="3" spans="1:6" x14ac:dyDescent="0.3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3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3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3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3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3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3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3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3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3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3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3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3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3">
      <c r="A18" s="40" t="s">
        <v>225</v>
      </c>
      <c r="B18" t="s">
        <v>226</v>
      </c>
    </row>
    <row r="20" spans="1:7" x14ac:dyDescent="0.3">
      <c r="B20" s="40" t="s">
        <v>232</v>
      </c>
    </row>
    <row r="21" spans="1:7" x14ac:dyDescent="0.3">
      <c r="B21" s="42">
        <v>45478</v>
      </c>
      <c r="D21" s="42">
        <v>45489</v>
      </c>
      <c r="F21" s="42">
        <v>45498</v>
      </c>
    </row>
    <row r="22" spans="1:7" x14ac:dyDescent="0.3">
      <c r="A22" s="40" t="s">
        <v>227</v>
      </c>
      <c r="B22" t="s">
        <v>233</v>
      </c>
      <c r="C22" t="s">
        <v>234</v>
      </c>
      <c r="D22" t="s">
        <v>233</v>
      </c>
      <c r="E22" t="s">
        <v>234</v>
      </c>
      <c r="F22" t="s">
        <v>233</v>
      </c>
      <c r="G22" t="s">
        <v>234</v>
      </c>
    </row>
    <row r="23" spans="1:7" x14ac:dyDescent="0.3">
      <c r="A23" s="41" t="s">
        <v>228</v>
      </c>
      <c r="B23" s="43">
        <v>3800</v>
      </c>
      <c r="C23" s="43">
        <v>30680000</v>
      </c>
      <c r="D23" s="43">
        <v>1800</v>
      </c>
      <c r="E23" s="43">
        <v>15300000</v>
      </c>
      <c r="F23" s="43">
        <v>1600</v>
      </c>
      <c r="G23" s="43">
        <v>13600000</v>
      </c>
    </row>
    <row r="24" spans="1:7" x14ac:dyDescent="0.3">
      <c r="A24" s="41" t="s">
        <v>229</v>
      </c>
      <c r="B24" s="43">
        <v>1500</v>
      </c>
      <c r="C24" s="43">
        <v>12750000</v>
      </c>
      <c r="D24" s="43">
        <v>1600</v>
      </c>
      <c r="E24" s="43">
        <v>12160000</v>
      </c>
      <c r="F24" s="43">
        <v>4100</v>
      </c>
      <c r="G24" s="43">
        <v>31160000</v>
      </c>
    </row>
    <row r="25" spans="1:7" x14ac:dyDescent="0.3">
      <c r="A25" s="41" t="s">
        <v>230</v>
      </c>
      <c r="B25" s="43">
        <v>1600</v>
      </c>
      <c r="C25" s="43">
        <v>7680000</v>
      </c>
      <c r="D25" s="43">
        <v>4300</v>
      </c>
      <c r="E25" s="43">
        <v>20640000</v>
      </c>
      <c r="F25" s="43">
        <v>2000</v>
      </c>
      <c r="G25" s="43">
        <v>9600000</v>
      </c>
    </row>
    <row r="26" spans="1:7" x14ac:dyDescent="0.3">
      <c r="A26" s="41" t="s">
        <v>231</v>
      </c>
      <c r="B26" s="43">
        <v>6900</v>
      </c>
      <c r="C26" s="43">
        <v>51110000</v>
      </c>
      <c r="D26" s="43">
        <v>7700</v>
      </c>
      <c r="E26" s="43">
        <v>48100000</v>
      </c>
      <c r="F26" s="43">
        <v>7700</v>
      </c>
      <c r="G26" s="43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activeCell="I13" sqref="I13"/>
    </sheetView>
  </sheetViews>
  <sheetFormatPr defaultRowHeight="16.5" x14ac:dyDescent="0.3"/>
  <sheetData>
    <row r="1" spans="1:6" ht="20.25" x14ac:dyDescent="0.3">
      <c r="A1" s="24" t="s">
        <v>99</v>
      </c>
      <c r="B1" s="24"/>
      <c r="C1" s="24"/>
      <c r="D1" s="24"/>
      <c r="E1" s="24"/>
      <c r="F1" s="24"/>
    </row>
    <row r="3" spans="1:6" x14ac:dyDescent="0.3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3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 x14ac:dyDescent="0.3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 x14ac:dyDescent="0.3">
      <c r="A6" s="3" t="s">
        <v>72</v>
      </c>
      <c r="B6" s="3" t="s">
        <v>84</v>
      </c>
      <c r="C6" s="3" t="s">
        <v>98</v>
      </c>
      <c r="D6" s="8">
        <v>52</v>
      </c>
      <c r="E6" s="3">
        <v>2023</v>
      </c>
      <c r="F6" s="3" t="s">
        <v>81</v>
      </c>
    </row>
    <row r="7" spans="1:6" x14ac:dyDescent="0.3">
      <c r="A7" s="3" t="s">
        <v>72</v>
      </c>
      <c r="B7" s="3" t="s">
        <v>94</v>
      </c>
      <c r="C7" s="3" t="s">
        <v>98</v>
      </c>
      <c r="D7" s="3">
        <v>27</v>
      </c>
      <c r="E7" s="3">
        <v>2023</v>
      </c>
      <c r="F7" s="3" t="s">
        <v>81</v>
      </c>
    </row>
    <row r="8" spans="1:6" x14ac:dyDescent="0.3">
      <c r="A8" s="3" t="s">
        <v>72</v>
      </c>
      <c r="B8" s="3" t="s">
        <v>95</v>
      </c>
      <c r="C8" s="3" t="s">
        <v>96</v>
      </c>
      <c r="D8" s="8">
        <v>51</v>
      </c>
      <c r="E8" s="3">
        <v>2019</v>
      </c>
      <c r="F8" s="3" t="s">
        <v>80</v>
      </c>
    </row>
    <row r="9" spans="1:6" x14ac:dyDescent="0.3">
      <c r="A9" s="3" t="s">
        <v>73</v>
      </c>
      <c r="B9" s="3" t="s">
        <v>85</v>
      </c>
      <c r="C9" s="3" t="s">
        <v>98</v>
      </c>
      <c r="D9" s="3">
        <v>38</v>
      </c>
      <c r="E9" s="7">
        <v>2015</v>
      </c>
      <c r="F9" s="3" t="s">
        <v>80</v>
      </c>
    </row>
    <row r="10" spans="1:6" x14ac:dyDescent="0.3">
      <c r="A10" s="3" t="s">
        <v>73</v>
      </c>
      <c r="B10" s="3" t="s">
        <v>93</v>
      </c>
      <c r="C10" s="3" t="s">
        <v>98</v>
      </c>
      <c r="D10" s="3">
        <v>35</v>
      </c>
      <c r="E10" s="7">
        <v>2014</v>
      </c>
      <c r="F10" s="3" t="s">
        <v>80</v>
      </c>
    </row>
    <row r="11" spans="1:6" x14ac:dyDescent="0.3">
      <c r="A11" s="3" t="s">
        <v>73</v>
      </c>
      <c r="B11" s="3" t="s">
        <v>90</v>
      </c>
      <c r="C11" s="3" t="s">
        <v>98</v>
      </c>
      <c r="D11" s="8">
        <v>46</v>
      </c>
      <c r="E11" s="3">
        <v>2023</v>
      </c>
      <c r="F11" s="3" t="s">
        <v>81</v>
      </c>
    </row>
    <row r="12" spans="1:6" x14ac:dyDescent="0.3">
      <c r="A12" s="3" t="s">
        <v>73</v>
      </c>
      <c r="B12" s="3" t="s">
        <v>86</v>
      </c>
      <c r="C12" s="3" t="s">
        <v>98</v>
      </c>
      <c r="D12" s="3">
        <v>33</v>
      </c>
      <c r="E12" s="3">
        <v>2022</v>
      </c>
      <c r="F12" s="3" t="s">
        <v>81</v>
      </c>
    </row>
    <row r="13" spans="1:6" x14ac:dyDescent="0.3">
      <c r="A13" s="3" t="s">
        <v>75</v>
      </c>
      <c r="B13" s="3" t="s">
        <v>92</v>
      </c>
      <c r="C13" s="3" t="s">
        <v>96</v>
      </c>
      <c r="D13" s="3">
        <v>25</v>
      </c>
      <c r="E13" s="7">
        <v>2015</v>
      </c>
      <c r="F13" s="3" t="s">
        <v>80</v>
      </c>
    </row>
    <row r="14" spans="1:6" x14ac:dyDescent="0.3">
      <c r="A14" s="3" t="s">
        <v>75</v>
      </c>
      <c r="B14" s="3" t="s">
        <v>83</v>
      </c>
      <c r="C14" s="3" t="s">
        <v>96</v>
      </c>
      <c r="D14" s="8">
        <v>49</v>
      </c>
      <c r="E14" s="3">
        <v>2018</v>
      </c>
      <c r="F14" s="3" t="s">
        <v>80</v>
      </c>
    </row>
    <row r="15" spans="1:6" x14ac:dyDescent="0.3">
      <c r="A15" s="3" t="s">
        <v>74</v>
      </c>
      <c r="B15" s="3" t="s">
        <v>87</v>
      </c>
      <c r="C15" s="3" t="s">
        <v>96</v>
      </c>
      <c r="D15" s="8">
        <v>54</v>
      </c>
      <c r="E15" s="7">
        <v>2017</v>
      </c>
      <c r="F15" s="3" t="s">
        <v>80</v>
      </c>
    </row>
    <row r="16" spans="1:6" x14ac:dyDescent="0.3">
      <c r="A16" s="3" t="s">
        <v>74</v>
      </c>
      <c r="B16" s="3" t="s">
        <v>91</v>
      </c>
      <c r="C16" s="3" t="s">
        <v>98</v>
      </c>
      <c r="D16" s="3">
        <v>22</v>
      </c>
      <c r="E16" s="3">
        <v>2024</v>
      </c>
      <c r="F16" s="3" t="s">
        <v>81</v>
      </c>
    </row>
    <row r="17" spans="1:6" x14ac:dyDescent="0.3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sortState xmlns:xlrd2="http://schemas.microsoft.com/office/spreadsheetml/2017/richdata2" ref="A4:F17">
    <sortCondition ref="A4:A17" customList="수영,헬스,테니스,골프"/>
    <sortCondition sortBy="cellColor" ref="E4:E17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workbookViewId="0">
      <selection activeCell="E4" sqref="E4:F11"/>
    </sheetView>
  </sheetViews>
  <sheetFormatPr defaultRowHeight="16.5" x14ac:dyDescent="0.3"/>
  <cols>
    <col min="1" max="1" width="12.375" bestFit="1" customWidth="1"/>
    <col min="5" max="5" width="9.125" customWidth="1"/>
    <col min="6" max="6" width="12.625" customWidth="1"/>
  </cols>
  <sheetData>
    <row r="1" spans="1:6" ht="20.25" x14ac:dyDescent="0.3">
      <c r="A1" s="24" t="s">
        <v>31</v>
      </c>
      <c r="B1" s="24"/>
      <c r="C1" s="24"/>
      <c r="D1" s="24"/>
      <c r="E1" s="24"/>
      <c r="F1" s="24"/>
    </row>
    <row r="3" spans="1:6" x14ac:dyDescent="0.3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 x14ac:dyDescent="0.3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44">
        <v>16000</v>
      </c>
      <c r="F4" s="44">
        <f>C4*E4</f>
        <v>10224000</v>
      </c>
    </row>
    <row r="5" spans="1:6" x14ac:dyDescent="0.3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44">
        <v>17000</v>
      </c>
      <c r="F5" s="44">
        <f t="shared" ref="F5:F11" si="1">C5*E5</f>
        <v>8517000</v>
      </c>
    </row>
    <row r="6" spans="1:6" x14ac:dyDescent="0.3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44">
        <v>17000</v>
      </c>
      <c r="F6" s="44">
        <f t="shared" si="1"/>
        <v>7446000</v>
      </c>
    </row>
    <row r="7" spans="1:6" x14ac:dyDescent="0.3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44">
        <v>18000</v>
      </c>
      <c r="F7" s="44">
        <f t="shared" si="1"/>
        <v>3474000</v>
      </c>
    </row>
    <row r="8" spans="1:6" x14ac:dyDescent="0.3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44">
        <v>18500</v>
      </c>
      <c r="F8" s="44">
        <f t="shared" si="1"/>
        <v>6308500</v>
      </c>
    </row>
    <row r="9" spans="1:6" x14ac:dyDescent="0.3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44">
        <v>20000</v>
      </c>
      <c r="F9" s="44">
        <f t="shared" si="1"/>
        <v>7900000</v>
      </c>
    </row>
    <row r="10" spans="1:6" x14ac:dyDescent="0.3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44">
        <v>20000</v>
      </c>
      <c r="F10" s="44">
        <f t="shared" si="1"/>
        <v>6540000</v>
      </c>
    </row>
    <row r="11" spans="1:6" x14ac:dyDescent="0.3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44">
        <v>20000</v>
      </c>
      <c r="F11" s="44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19050</xdr:colOff>
                    <xdr:row>12</xdr:row>
                    <xdr:rowOff>28575</xdr:rowOff>
                  </from>
                  <to>
                    <xdr:col>0</xdr:col>
                    <xdr:colOff>904875</xdr:colOff>
                    <xdr:row>13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workbookViewId="0">
      <selection activeCell="K12" sqref="K12"/>
    </sheetView>
  </sheetViews>
  <sheetFormatPr defaultRowHeight="16.5" x14ac:dyDescent="0.3"/>
  <cols>
    <col min="1" max="1" width="2.625" customWidth="1"/>
  </cols>
  <sheetData>
    <row r="1" spans="2:6" ht="20.25" x14ac:dyDescent="0.3">
      <c r="B1" s="25" t="s">
        <v>46</v>
      </c>
      <c r="C1" s="25"/>
      <c r="D1" s="25"/>
      <c r="E1" s="25"/>
      <c r="F1" s="25"/>
    </row>
    <row r="2" spans="2:6" x14ac:dyDescent="0.3">
      <c r="B2" s="9"/>
      <c r="C2" s="9"/>
      <c r="D2" s="9"/>
      <c r="E2" s="9"/>
      <c r="F2" s="9"/>
    </row>
    <row r="3" spans="2:6" x14ac:dyDescent="0.3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3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3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3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3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3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이사비용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수하 박</cp:lastModifiedBy>
  <dcterms:created xsi:type="dcterms:W3CDTF">2024-04-04T05:45:49Z</dcterms:created>
  <dcterms:modified xsi:type="dcterms:W3CDTF">2026-05-13T02:07:39Z</dcterms:modified>
</cp:coreProperties>
</file>