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 codeName="{957460C9-B318-DD5D-5CC9-C049C1E746CC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kMinJu\OneDrive\바탕 화면\"/>
    </mc:Choice>
  </mc:AlternateContent>
  <xr:revisionPtr revIDLastSave="0" documentId="8_{3858B9ED-390D-462D-A23F-FD83308AE98A}" xr6:coauthVersionLast="47" xr6:coauthVersionMax="47" xr10:uidLastSave="{00000000-0000-0000-0000-000000000000}"/>
  <bookViews>
    <workbookView xWindow="-108" yWindow="-108" windowWidth="23256" windowHeight="12456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4" l="1"/>
  <c r="G27" i="4"/>
  <c r="G28" i="4"/>
  <c r="G29" i="4"/>
  <c r="G30" i="4"/>
  <c r="G31" i="4"/>
  <c r="G32" i="4"/>
  <c r="G33" i="4"/>
  <c r="G34" i="4"/>
  <c r="G26" i="4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E5" i="7"/>
  <c r="E6" i="7"/>
  <c r="E7" i="7"/>
  <c r="E8" i="7"/>
  <c r="E9" i="7"/>
  <c r="E10" i="7"/>
  <c r="E11" i="7"/>
  <c r="E4" i="7"/>
  <c r="G8" i="8"/>
  <c r="F20" i="8"/>
  <c r="F14" i="8"/>
  <c r="F9" i="8"/>
  <c r="F22" i="8" s="1"/>
  <c r="G15" i="8"/>
  <c r="H15" i="8" s="1"/>
  <c r="H19" i="8" s="1"/>
  <c r="G10" i="8"/>
  <c r="H10" i="8" s="1"/>
  <c r="H13" i="8" s="1"/>
  <c r="G16" i="8"/>
  <c r="H16" i="8" s="1"/>
  <c r="G5" i="8"/>
  <c r="H5" i="8" s="1"/>
  <c r="G11" i="8"/>
  <c r="H11" i="8" s="1"/>
  <c r="G12" i="8"/>
  <c r="H12" i="8" s="1"/>
  <c r="G6" i="8"/>
  <c r="H6" i="8" s="1"/>
  <c r="G17" i="8"/>
  <c r="H17" i="8" s="1"/>
  <c r="G18" i="8"/>
  <c r="H18" i="8" s="1"/>
  <c r="G7" i="8"/>
  <c r="H7" i="8" s="1"/>
  <c r="G4" i="8"/>
  <c r="H4" i="8" s="1"/>
  <c r="H8" i="8" l="1"/>
  <c r="H21" i="8" s="1"/>
  <c r="G19" i="8"/>
  <c r="G13" i="8"/>
  <c r="G21" i="8" s="1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<sst xmlns="http://schemas.openxmlformats.org/spreadsheetml/2006/main" count="283" uniqueCount="220">
  <si>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</si>
  <si>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</si>
  <si>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</si>
  <si>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</si>
  <si>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</si>
  <si>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</si>
  <si>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</si>
  <si>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</si>
  <si>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</si>
  <si>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</si>
  <si>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</si>
  <si>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</si>
  <si>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</si>
  <si>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</si>
  <si>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</si>
  <si>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</si>
  <si>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</si>
  <si>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</si>
  <si>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</si>
  <si>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</si>
  <si>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</si>
  <si>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</si>
  <si>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</si>
  <si>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</si>
  <si>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</si>
  <si>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</si>
  <si>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</si>
  <si>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</si>
  <si>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</si>
  <si>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</si>
  <si>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</si>
  <si>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</si>
  <si>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</si>
  <si>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</si>
  <si>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</si>
  <si>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</si>
  <si>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</si>
  <si>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</si>
  <si>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</si>
  <si>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</si>
  <si>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</si>
  <si>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</si>
  <si>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</si>
  <si>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</si>
  <si>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</si>
  <si>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</si>
  <si>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</si>
  <si>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</si>
  <si>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</si>
  <si>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</si>
  <si>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</si>
  <si>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</si>
  <si>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</si>
  <si>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</si>
  <si>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</si>
  <si>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</si>
  <si>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</si>
  <si>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</si>
  <si>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</si>
  <si>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</si>
  <si>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</si>
  <si>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</si>
  <si>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</si>
  <si>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</si>
  <si>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</si>
  <si>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</si>
  <si>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</si>
  <si>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</si>
  <si>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</si>
  <si>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</si>
  <si>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</si>
  <si>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</si>
  <si>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</si>
  <si>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</si>
  <si>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</si>
  <si>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</si>
  <si>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</si>
  <si>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</si>
  <si>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</si>
  <si>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</si>
  <si>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</si>
  <si>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</si>
  <si>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</si>
  <si>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</si>
  <si>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</si>
  <si>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</si>
  <si>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</si>
  <si>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</si>
  <si>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</si>
  <si>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</si>
  <si>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</si>
  <si>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</si>
  <si>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</si>
  <si>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</si>
  <si>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</si>
  <si>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</si>
  <si>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</si>
  <si>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</si>
  <si>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</si>
  <si>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</si>
  <si>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</si>
  <si>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</si>
  <si>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</si>
  <si>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</si>
  <si>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</si>
  <si>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</si>
  <si>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</si>
  <si>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</si>
  <si>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</si>
  <si>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</si>
  <si>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</si>
  <si>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</si>
  <si>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</si>
  <si>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</si>
  <si>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</si>
  <si>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</si>
  <si>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</si>
  <si>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</si>
  <si>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</si>
  <si>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</si>
  <si>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</si>
  <si>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</si>
  <si>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</si>
  <si>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</si>
  <si>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</si>
  <si>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</si>
  <si>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</si>
  <si>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</si>
  <si>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</si>
  <si>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</si>
  <si>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</si>
  <si>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</si>
  <si>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</si>
  <si>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</si>
  <si>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</si>
  <si>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</si>
  <si>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</si>
  <si>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</si>
  <si>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</si>
  <si>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</si>
  <si>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</si>
  <si>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</si>
  <si>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</si>
  <si>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</si>
  <si>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</si>
  <si>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</si>
  <si>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</si>
  <si>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</si>
  <si>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</si>
  <si>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</si>
  <si>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</si>
  <si>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</si>
  <si>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</si>
  <si>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</si>
  <si>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</si>
  <si>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</si>
  <si>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</si>
  <si>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</si>
  <si>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</si>
  <si>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</si>
  <si>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</si>
  <si>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</si>
  <si>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</si>
  <si>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</si>
  <si>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</si>
  <si>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</si>
  <si>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</si>
  <si>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</si>
  <si>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</si>
  <si>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</si>
  <si>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</si>
  <si>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</si>
  <si>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</si>
  <si>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</si>
  <si>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</si>
  <si>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</si>
  <si>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</si>
  <si>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</si>
  <si>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</si>
  <si>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</si>
  <si>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</si>
  <si>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</si>
  <si>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</si>
  <si>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</si>
  <si>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</si>
  <si>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</si>
  <si>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</si>
  <si>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</si>
  <si>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</si>
  <si>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</si>
  <si>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</si>
  <si>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</si>
  <si>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B67AF</t>
    <phoneticPr fontId="1" type="noConversion"/>
  </si>
  <si>
    <t>KE65R</t>
    <phoneticPr fontId="1" type="noConversion"/>
  </si>
  <si>
    <t>WF69T</t>
    <phoneticPr fontId="1" type="noConversion"/>
  </si>
  <si>
    <t>A324S</t>
    <phoneticPr fontId="1" type="noConversion"/>
  </si>
  <si>
    <t>TR42WL</t>
    <phoneticPr fontId="1" type="noConversion"/>
  </si>
  <si>
    <t>S5MBC</t>
    <phoneticPr fontId="1" type="noConversion"/>
  </si>
  <si>
    <t>모델명</t>
    <phoneticPr fontId="1" type="noConversion"/>
  </si>
  <si>
    <t>담당자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</si>
  <si>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</si>
  <si>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</si>
  <si>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</si>
  <si>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</si>
  <si>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</si>
  <si>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</si>
  <si>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입고단가</t>
    <phoneticPr fontId="1" type="noConversion"/>
  </si>
  <si>
    <t>입고량</t>
    <phoneticPr fontId="1" type="noConversion"/>
  </si>
  <si>
    <t>운행여부</t>
    <phoneticPr fontId="1" type="noConversion"/>
  </si>
  <si>
    <t>방문자수</t>
    <phoneticPr fontId="1" type="noConversion"/>
  </si>
  <si>
    <t>&gt;=100,000</t>
    <phoneticPr fontId="1" type="noConversion"/>
  </si>
  <si>
    <t>&lt;&gt;일시폐쇄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</si>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</sst>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0.0"/>
    <numFmt numFmtId="180" formatCode="&quot;*&quot;0&quot;일&quot;"/>
    <numFmt numFmtId="181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차트작업!$B$4:$B$9</c15:sqref>
                  </c15:fullRef>
                </c:ext>
              </c:extLst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486387D6-0BBE-0DBF-44C7-3A8AB8876597}"/>
            </a:ext>
          </a:extLst>
        </xdr:cNvPr>
        <xdr:cNvSpPr/>
      </xdr:nvSpPr>
      <xdr:spPr>
        <a:xfrm>
          <a:off x="4305300" y="487680"/>
          <a:ext cx="8839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판매총액</a:t>
          </a:r>
          <a:endParaRPr lang="en-US" altLang="ko-KR" sz="1100" kern="1200"/>
        </a:p>
        <a:p>
          <a:pPr algn="l"/>
          <a:endParaRPr lang="ko-KR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E9" sqref="E9"/>
    </sheetView>
  </sheetViews>
  <sheetFormatPr defaultRowHeight="17.399999999999999" x14ac:dyDescent="0.4"/>
  <cols>
    <col min="1" max="1" width="15.09765625" bestFit="1" customWidth="1"/>
    <col min="4" max="4" width="10.8984375" bestFit="1" customWidth="1"/>
  </cols>
  <sheetData>
    <row r="1" spans="1:5" x14ac:dyDescent="0.4">
      <c r="A1" t="s">
        <v>0</v>
      </c>
    </row>
    <row r="3" spans="1:5" x14ac:dyDescent="0.4">
      <c r="A3" s="1" t="s">
        <v>185</v>
      </c>
      <c r="B3" s="1" t="s">
        <v>198</v>
      </c>
      <c r="C3" s="1" t="s">
        <v>199</v>
      </c>
      <c r="D3" s="1" t="s">
        <v>206</v>
      </c>
      <c r="E3" s="1" t="s">
        <v>207</v>
      </c>
    </row>
    <row r="4" spans="1:5" x14ac:dyDescent="0.4">
      <c r="A4" s="1" t="s">
        <v>186</v>
      </c>
      <c r="B4" s="1" t="s">
        <v>197</v>
      </c>
      <c r="C4" s="1" t="s">
        <v>200</v>
      </c>
      <c r="D4" s="2">
        <v>460000</v>
      </c>
      <c r="E4" s="1">
        <v>30</v>
      </c>
    </row>
    <row r="5" spans="1:5" x14ac:dyDescent="0.4">
      <c r="A5" s="1" t="s">
        <v>187</v>
      </c>
      <c r="B5" s="1" t="s">
        <v>196</v>
      </c>
      <c r="C5" s="1" t="s">
        <v>201</v>
      </c>
      <c r="D5" s="2">
        <v>580000</v>
      </c>
      <c r="E5" s="1">
        <v>80</v>
      </c>
    </row>
    <row r="6" spans="1:5" x14ac:dyDescent="0.4">
      <c r="A6" s="1" t="s">
        <v>188</v>
      </c>
      <c r="B6" s="1" t="s">
        <v>195</v>
      </c>
      <c r="C6" s="1" t="s">
        <v>202</v>
      </c>
      <c r="D6" s="2">
        <v>973000</v>
      </c>
      <c r="E6" s="1">
        <v>120</v>
      </c>
    </row>
    <row r="7" spans="1:5" x14ac:dyDescent="0.4">
      <c r="A7" s="1" t="s">
        <v>189</v>
      </c>
      <c r="B7" s="1" t="s">
        <v>194</v>
      </c>
      <c r="C7" s="1" t="s">
        <v>203</v>
      </c>
      <c r="D7" s="2">
        <v>300000</v>
      </c>
      <c r="E7" s="1">
        <v>50</v>
      </c>
    </row>
    <row r="8" spans="1:5" x14ac:dyDescent="0.4">
      <c r="A8" s="1" t="s">
        <v>190</v>
      </c>
      <c r="B8" s="1" t="s">
        <v>193</v>
      </c>
      <c r="C8" s="1" t="s">
        <v>204</v>
      </c>
      <c r="D8" s="2">
        <v>1085000</v>
      </c>
      <c r="E8" s="1">
        <v>100</v>
      </c>
    </row>
    <row r="9" spans="1:5" x14ac:dyDescent="0.4">
      <c r="A9" s="1" t="s">
        <v>191</v>
      </c>
      <c r="B9" s="1" t="s">
        <v>192</v>
      </c>
      <c r="C9" s="1" t="s">
        <v>205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>
      <selection activeCell="A3" sqref="A3:E15"/>
    </sheetView>
  </sheetViews>
  <sheetFormatPr defaultRowHeight="17.399999999999999" x14ac:dyDescent="0.4"/>
  <cols>
    <col min="3" max="4" width="11.09765625" bestFit="1" customWidth="1"/>
  </cols>
  <sheetData>
    <row r="1" spans="1:5" ht="25.2" x14ac:dyDescent="0.4">
      <c r="A1" s="16" t="s">
        <v>85</v>
      </c>
      <c r="B1" s="17"/>
      <c r="C1" s="17"/>
      <c r="D1" s="17"/>
      <c r="E1" s="17"/>
    </row>
    <row r="3" spans="1:5" x14ac:dyDescent="0.4">
      <c r="A3" s="5" t="s">
        <v>86</v>
      </c>
      <c r="B3" s="5" t="s">
        <v>87</v>
      </c>
      <c r="C3" s="5" t="s">
        <v>88</v>
      </c>
      <c r="D3" s="5" t="s">
        <v>89</v>
      </c>
      <c r="E3" s="5" t="s">
        <v>90</v>
      </c>
    </row>
    <row r="4" spans="1:5" x14ac:dyDescent="0.4">
      <c r="A4" s="18" t="s">
        <v>91</v>
      </c>
      <c r="B4" s="5" t="s">
        <v>92</v>
      </c>
      <c r="C4" s="7">
        <v>45006</v>
      </c>
      <c r="D4" s="7">
        <v>45010</v>
      </c>
      <c r="E4" s="19">
        <v>4</v>
      </c>
    </row>
    <row r="5" spans="1:5" x14ac:dyDescent="0.4">
      <c r="A5" s="18"/>
      <c r="B5" s="5" t="s">
        <v>42</v>
      </c>
      <c r="C5" s="7">
        <v>45010</v>
      </c>
      <c r="D5" s="7">
        <v>45013</v>
      </c>
      <c r="E5" s="19">
        <v>3</v>
      </c>
    </row>
    <row r="6" spans="1:5" x14ac:dyDescent="0.4">
      <c r="A6" s="18"/>
      <c r="B6" s="5" t="s">
        <v>93</v>
      </c>
      <c r="C6" s="7">
        <v>45005</v>
      </c>
      <c r="D6" s="7">
        <v>45008</v>
      </c>
      <c r="E6" s="19">
        <v>3</v>
      </c>
    </row>
    <row r="7" spans="1:5" x14ac:dyDescent="0.4">
      <c r="A7" s="18"/>
      <c r="B7" s="5" t="s">
        <v>46</v>
      </c>
      <c r="C7" s="7">
        <v>45001</v>
      </c>
      <c r="D7" s="7">
        <v>45002</v>
      </c>
      <c r="E7" s="19">
        <v>1</v>
      </c>
    </row>
    <row r="8" spans="1:5" x14ac:dyDescent="0.4">
      <c r="A8" s="18" t="s">
        <v>94</v>
      </c>
      <c r="B8" s="5" t="s">
        <v>92</v>
      </c>
      <c r="C8" s="7">
        <v>45008</v>
      </c>
      <c r="D8" s="7">
        <v>45013</v>
      </c>
      <c r="E8" s="19">
        <v>5</v>
      </c>
    </row>
    <row r="9" spans="1:5" x14ac:dyDescent="0.4">
      <c r="A9" s="18"/>
      <c r="B9" s="5" t="s">
        <v>42</v>
      </c>
      <c r="C9" s="7">
        <v>45008</v>
      </c>
      <c r="D9" s="7">
        <v>45014</v>
      </c>
      <c r="E9" s="19">
        <v>6</v>
      </c>
    </row>
    <row r="10" spans="1:5" x14ac:dyDescent="0.4">
      <c r="A10" s="18"/>
      <c r="B10" s="5" t="s">
        <v>93</v>
      </c>
      <c r="C10" s="7">
        <v>45001</v>
      </c>
      <c r="D10" s="7">
        <v>45005</v>
      </c>
      <c r="E10" s="19">
        <v>4</v>
      </c>
    </row>
    <row r="11" spans="1:5" x14ac:dyDescent="0.4">
      <c r="A11" s="18"/>
      <c r="B11" s="5" t="s">
        <v>46</v>
      </c>
      <c r="C11" s="7">
        <v>45003</v>
      </c>
      <c r="D11" s="7">
        <v>45004</v>
      </c>
      <c r="E11" s="19">
        <v>1</v>
      </c>
    </row>
    <row r="12" spans="1:5" x14ac:dyDescent="0.4">
      <c r="A12" s="18" t="s">
        <v>95</v>
      </c>
      <c r="B12" s="5" t="s">
        <v>92</v>
      </c>
      <c r="C12" s="7">
        <v>45016</v>
      </c>
      <c r="D12" s="7">
        <v>45020</v>
      </c>
      <c r="E12" s="19">
        <v>4</v>
      </c>
    </row>
    <row r="13" spans="1:5" x14ac:dyDescent="0.4">
      <c r="A13" s="18"/>
      <c r="B13" s="5" t="s">
        <v>42</v>
      </c>
      <c r="C13" s="7">
        <v>45019</v>
      </c>
      <c r="D13" s="7">
        <v>45024</v>
      </c>
      <c r="E13" s="19">
        <v>5</v>
      </c>
    </row>
    <row r="14" spans="1:5" x14ac:dyDescent="0.4">
      <c r="A14" s="18"/>
      <c r="B14" s="5" t="s">
        <v>93</v>
      </c>
      <c r="C14" s="7">
        <v>45014</v>
      </c>
      <c r="D14" s="7">
        <v>45016</v>
      </c>
      <c r="E14" s="19">
        <v>2</v>
      </c>
    </row>
    <row r="15" spans="1:5" x14ac:dyDescent="0.4">
      <c r="A15" s="18"/>
      <c r="B15" s="5" t="s">
        <v>46</v>
      </c>
      <c r="C15" s="7">
        <v>45007</v>
      </c>
      <c r="D15" s="7">
        <v>45009</v>
      </c>
      <c r="E15" s="19">
        <v>2</v>
      </c>
    </row>
  </sheetData>
  <mergeCells count="3">
    <mergeCell ref="A12:A15"/>
    <mergeCell ref="A8:A11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topLeftCell="A7" workbookViewId="0">
      <selection activeCell="A3" sqref="A3:F15"/>
    </sheetView>
  </sheetViews>
  <sheetFormatPr defaultRowHeight="17.399999999999999" x14ac:dyDescent="0.4"/>
  <cols>
    <col min="1" max="1" width="11.8984375" customWidth="1"/>
    <col min="2" max="2" width="10.59765625" customWidth="1"/>
    <col min="3" max="5" width="11.8984375" bestFit="1" customWidth="1"/>
  </cols>
  <sheetData>
    <row r="1" spans="1:6" ht="21" x14ac:dyDescent="0.4">
      <c r="A1" s="12" t="s">
        <v>96</v>
      </c>
      <c r="B1" s="12"/>
      <c r="C1" s="12"/>
      <c r="D1" s="12"/>
      <c r="E1" s="12"/>
      <c r="F1" s="12"/>
    </row>
    <row r="3" spans="1:6" x14ac:dyDescent="0.4">
      <c r="A3" s="5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</row>
    <row r="4" spans="1:6" x14ac:dyDescent="0.4">
      <c r="A4" s="5" t="s">
        <v>103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4">
      <c r="A5" s="5" t="s">
        <v>104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4">
      <c r="A6" s="5" t="s">
        <v>105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106</v>
      </c>
    </row>
    <row r="7" spans="1:6" x14ac:dyDescent="0.4">
      <c r="A7" s="5" t="s">
        <v>107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4">
      <c r="A8" s="5" t="s">
        <v>108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4">
      <c r="A9" s="5" t="s">
        <v>109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106</v>
      </c>
    </row>
    <row r="10" spans="1:6" x14ac:dyDescent="0.4">
      <c r="A10" s="5" t="s">
        <v>110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4">
      <c r="A11" s="5" t="s">
        <v>111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4">
      <c r="A12" s="5" t="s">
        <v>112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106</v>
      </c>
    </row>
    <row r="13" spans="1:6" x14ac:dyDescent="0.4">
      <c r="A13" s="5" t="s">
        <v>113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4">
      <c r="A14" s="5" t="s">
        <v>114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106</v>
      </c>
    </row>
    <row r="15" spans="1:6" x14ac:dyDescent="0.4">
      <c r="A15" s="5" t="s">
        <v>115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4">
      <c r="A18" s="1" t="s">
        <v>208</v>
      </c>
      <c r="B18" s="1" t="s">
        <v>209</v>
      </c>
      <c r="C18" s="1"/>
    </row>
    <row r="19" spans="1:6" x14ac:dyDescent="0.4">
      <c r="A19" s="1" t="s">
        <v>211</v>
      </c>
      <c r="B19" s="1" t="s">
        <v>210</v>
      </c>
      <c r="C19" s="1"/>
    </row>
    <row r="20" spans="1:6" x14ac:dyDescent="0.4">
      <c r="A20" s="1"/>
      <c r="B20" s="1"/>
      <c r="C20" s="1"/>
    </row>
    <row r="22" spans="1:6" x14ac:dyDescent="0.4">
      <c r="A22" s="5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</row>
    <row r="23" spans="1:6" x14ac:dyDescent="0.4">
      <c r="A23" s="5" t="s">
        <v>103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4">
      <c r="A24" s="5" t="s">
        <v>111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4">
      <c r="A25" s="5" t="s">
        <v>113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4">
      <c r="A26" s="5" t="s">
        <v>115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abSelected="1" workbookViewId="0">
      <selection activeCell="D11" sqref="D11"/>
    </sheetView>
  </sheetViews>
  <sheetFormatPr defaultRowHeight="17.399999999999999" x14ac:dyDescent="0.4"/>
  <cols>
    <col min="5" max="5" width="12.3984375" bestFit="1" customWidth="1"/>
    <col min="6" max="6" width="11" bestFit="1" customWidth="1"/>
    <col min="7" max="7" width="11.09765625" bestFit="1" customWidth="1"/>
  </cols>
  <sheetData>
    <row r="1" spans="1:9" x14ac:dyDescent="0.4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4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 x14ac:dyDescent="0.4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IF(MOD(DAY(G3:G11),5)=0,"정기시험","상시시험")</f>
        <v>상시시험</v>
      </c>
    </row>
    <row r="4" spans="1:9" x14ac:dyDescent="0.4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IF(MOD(DAY(G4:G12),5)=0,"정기시험","상시시험")</f>
        <v>상시시험</v>
      </c>
    </row>
    <row r="5" spans="1:9" x14ac:dyDescent="0.4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 x14ac:dyDescent="0.4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 x14ac:dyDescent="0.4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 x14ac:dyDescent="0.4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 x14ac:dyDescent="0.4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 x14ac:dyDescent="0.4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 x14ac:dyDescent="0.4">
      <c r="A11" s="13" t="s">
        <v>15</v>
      </c>
      <c r="B11" s="14"/>
      <c r="C11" s="15"/>
      <c r="D11" s="6">
        <f>COUNTIFS(B3:B10,"&gt;=45",C3:C10,"&gt;=45",D3:D10,"&gt;="&amp;AVERAGE(D3:D10)/COUNTA(A3:A10))</f>
        <v>6</v>
      </c>
      <c r="F11" s="5" t="s">
        <v>29</v>
      </c>
      <c r="G11" s="7">
        <v>45005</v>
      </c>
      <c r="H11" s="5" t="str">
        <f t="shared" si="0"/>
        <v>정기시험</v>
      </c>
    </row>
    <row r="13" spans="1:9" x14ac:dyDescent="0.4">
      <c r="A13" s="3" t="s">
        <v>30</v>
      </c>
      <c r="B13" s="4" t="s">
        <v>31</v>
      </c>
      <c r="G13" s="9" t="s">
        <v>32</v>
      </c>
      <c r="H13" s="4" t="s">
        <v>33</v>
      </c>
    </row>
    <row r="14" spans="1:9" x14ac:dyDescent="0.4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 x14ac:dyDescent="0.4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UPPER(LEFT(C15,3))&amp;"-"&amp;LEFT(B15,4)&amp;"-"&amp;UPPER(RIGHT(C15))</f>
        <v>PRO-2020-K</v>
      </c>
      <c r="G15" s="5" t="s">
        <v>43</v>
      </c>
      <c r="H15" s="10">
        <v>1253</v>
      </c>
      <c r="I15" s="5" t="str">
        <f>CHOOSE(_xlfn.RANK.EQ(H15,$H$15:$H$22,0),"우수","우수","","","","","노력","노력")</f>
        <v>노력</v>
      </c>
    </row>
    <row r="16" spans="1:9" x14ac:dyDescent="0.4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UPPER(LEFT(C16,3))&amp;"-"&amp;LEFT(B16,4)&amp;"-"&amp;UPPER(RIGHT(C16))</f>
        <v>PLA-2019-D</v>
      </c>
      <c r="G16" s="5" t="s">
        <v>47</v>
      </c>
      <c r="H16" s="10">
        <v>1657</v>
      </c>
      <c r="I16" s="5" t="str">
        <f t="shared" ref="I16:I22" si="2">CHOOSE(_xlfn.RANK.EQ(H16,$H$15:$H$22,0),"우수","우수","","","","","노력","노력")</f>
        <v/>
      </c>
    </row>
    <row r="17" spans="1:9" x14ac:dyDescent="0.4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 x14ac:dyDescent="0.4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 x14ac:dyDescent="0.4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 x14ac:dyDescent="0.4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 x14ac:dyDescent="0.4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 x14ac:dyDescent="0.4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 x14ac:dyDescent="0.4">
      <c r="A24" s="3" t="s">
        <v>67</v>
      </c>
      <c r="B24" s="4" t="s">
        <v>68</v>
      </c>
    </row>
    <row r="25" spans="1:9" x14ac:dyDescent="0.4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 x14ac:dyDescent="0.4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 ca="1">AVERAGEIF($B$26:$F$34,"&gt;"&amp;MEDIAN(B26:F26),$A$26:$A$34)</f>
        <v>91.07692307692308</v>
      </c>
    </row>
    <row r="27" spans="1:9" x14ac:dyDescent="0.4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ca="1" si="3">AVERAGEIF($B$26:$F$34,"&gt;"&amp;MEDIAN(B27:F27),$A$26:$A$34)</f>
        <v>92.5</v>
      </c>
    </row>
    <row r="28" spans="1:9" x14ac:dyDescent="0.4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ca="1" si="3"/>
        <v>92</v>
      </c>
    </row>
    <row r="29" spans="1:9" x14ac:dyDescent="0.4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ca="1" si="3"/>
        <v>89.315789473684205</v>
      </c>
    </row>
    <row r="30" spans="1:9" x14ac:dyDescent="0.4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ca="1" si="3"/>
        <v>87.111111111111114</v>
      </c>
    </row>
    <row r="31" spans="1:9" x14ac:dyDescent="0.4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ca="1" si="3"/>
        <v>85.333333333333329</v>
      </c>
    </row>
    <row r="32" spans="1:9" x14ac:dyDescent="0.4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ca="1" si="3"/>
        <v>87.111111111111114</v>
      </c>
    </row>
    <row r="33" spans="1:7" x14ac:dyDescent="0.4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ca="1" si="3"/>
        <v>89.315789473684205</v>
      </c>
    </row>
    <row r="34" spans="1:7" x14ac:dyDescent="0.4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ca="1" si="3"/>
        <v>92.5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topLeftCell="A7" workbookViewId="0">
      <selection activeCell="K9" sqref="K9"/>
    </sheetView>
  </sheetViews>
  <sheetFormatPr defaultRowHeight="17.399999999999999" outlineLevelRow="3" x14ac:dyDescent="0.4"/>
  <cols>
    <col min="2" max="2" width="11" bestFit="1" customWidth="1"/>
    <col min="4" max="4" width="10.8984375" bestFit="1" customWidth="1"/>
    <col min="5" max="5" width="9.09765625" bestFit="1" customWidth="1"/>
    <col min="7" max="8" width="10.8984375" bestFit="1" customWidth="1"/>
  </cols>
  <sheetData>
    <row r="1" spans="1:8" ht="21" x14ac:dyDescent="0.4">
      <c r="A1" s="12" t="s">
        <v>127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20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38</v>
      </c>
      <c r="G3" s="5" t="s">
        <v>132</v>
      </c>
      <c r="H3" s="5" t="s">
        <v>133</v>
      </c>
    </row>
    <row r="4" spans="1:8" outlineLevel="3" x14ac:dyDescent="0.4">
      <c r="A4" s="5" t="s">
        <v>134</v>
      </c>
      <c r="B4" s="5" t="s">
        <v>135</v>
      </c>
      <c r="C4" s="5" t="s">
        <v>103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4">
      <c r="A5" s="5" t="s">
        <v>134</v>
      </c>
      <c r="B5" s="5" t="s">
        <v>142</v>
      </c>
      <c r="C5" s="5" t="s">
        <v>140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4">
      <c r="A6" s="5" t="s">
        <v>134</v>
      </c>
      <c r="B6" s="5" t="s">
        <v>145</v>
      </c>
      <c r="C6" s="5" t="s">
        <v>109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4">
      <c r="A7" s="5" t="s">
        <v>134</v>
      </c>
      <c r="B7" s="5" t="s">
        <v>148</v>
      </c>
      <c r="C7" s="5" t="s">
        <v>140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4">
      <c r="A8" s="20" t="s">
        <v>216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4">
      <c r="A9" s="20" t="s">
        <v>212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4">
      <c r="A10" s="5" t="s">
        <v>138</v>
      </c>
      <c r="B10" s="5" t="s">
        <v>139</v>
      </c>
      <c r="C10" s="5" t="s">
        <v>140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4">
      <c r="A11" s="5" t="s">
        <v>138</v>
      </c>
      <c r="B11" s="5" t="s">
        <v>143</v>
      </c>
      <c r="C11" s="5" t="s">
        <v>140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4">
      <c r="A12" s="5" t="s">
        <v>138</v>
      </c>
      <c r="B12" s="5" t="s">
        <v>144</v>
      </c>
      <c r="C12" s="5" t="s">
        <v>109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4">
      <c r="A13" s="20" t="s">
        <v>217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4">
      <c r="A14" s="20" t="s">
        <v>213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4">
      <c r="A15" s="5" t="s">
        <v>136</v>
      </c>
      <c r="B15" s="5" t="s">
        <v>137</v>
      </c>
      <c r="C15" s="5" t="s">
        <v>109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4">
      <c r="A16" s="5" t="s">
        <v>136</v>
      </c>
      <c r="B16" s="5" t="s">
        <v>141</v>
      </c>
      <c r="C16" s="5" t="s">
        <v>103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4">
      <c r="A17" s="5" t="s">
        <v>136</v>
      </c>
      <c r="B17" s="5" t="s">
        <v>146</v>
      </c>
      <c r="C17" s="5" t="s">
        <v>103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4">
      <c r="A18" s="5" t="s">
        <v>136</v>
      </c>
      <c r="B18" s="5" t="s">
        <v>147</v>
      </c>
      <c r="C18" s="5" t="s">
        <v>109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4">
      <c r="A19" s="23" t="s">
        <v>218</v>
      </c>
      <c r="B19" s="21"/>
      <c r="C19" s="21"/>
      <c r="D19" s="22"/>
      <c r="E19" s="22"/>
      <c r="F19" s="22"/>
      <c r="G19" s="22">
        <f>SUBTOTAL(1,G15:G18)</f>
        <v>3206000</v>
      </c>
      <c r="H19" s="22">
        <f>SUBTOTAL(1,H15:H18)</f>
        <v>876000</v>
      </c>
    </row>
    <row r="20" spans="1:8" outlineLevel="1" x14ac:dyDescent="0.4">
      <c r="A20" s="23" t="s">
        <v>214</v>
      </c>
      <c r="B20" s="21"/>
      <c r="C20" s="21"/>
      <c r="D20" s="22"/>
      <c r="E20" s="22"/>
      <c r="F20" s="22">
        <f>SUBTOTAL(9,F15:F18)</f>
        <v>698</v>
      </c>
      <c r="G20" s="22"/>
      <c r="H20" s="22"/>
    </row>
    <row r="21" spans="1:8" x14ac:dyDescent="0.4">
      <c r="A21" s="23" t="s">
        <v>219</v>
      </c>
      <c r="B21" s="21"/>
      <c r="C21" s="21"/>
      <c r="D21" s="22"/>
      <c r="E21" s="22"/>
      <c r="F21" s="22"/>
      <c r="G21" s="22">
        <f>SUBTOTAL(1,G4:G18)</f>
        <v>3283636.3636363638</v>
      </c>
      <c r="H21" s="22">
        <f>SUBTOTAL(1,H4:H18)</f>
        <v>905000</v>
      </c>
    </row>
    <row r="22" spans="1:8" x14ac:dyDescent="0.4">
      <c r="A22" s="23" t="s">
        <v>215</v>
      </c>
      <c r="B22" s="21"/>
      <c r="C22" s="21"/>
      <c r="D22" s="22"/>
      <c r="E22" s="22"/>
      <c r="F22" s="22">
        <f>SUBTOTAL(9,F4:F18)</f>
        <v>1953</v>
      </c>
      <c r="G22" s="22"/>
      <c r="H22" s="22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12" t="s">
        <v>149</v>
      </c>
      <c r="B1" s="12"/>
      <c r="C1" s="12"/>
      <c r="D1" s="12"/>
      <c r="E1" s="12"/>
      <c r="F1" s="12"/>
      <c r="G1" s="12"/>
    </row>
    <row r="3" spans="1:7" x14ac:dyDescent="0.4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75</v>
      </c>
    </row>
    <row r="4" spans="1:7" x14ac:dyDescent="0.4">
      <c r="A4" s="5" t="s">
        <v>156</v>
      </c>
      <c r="B4" s="5" t="s">
        <v>157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4">
      <c r="A5" s="5" t="s">
        <v>158</v>
      </c>
      <c r="B5" s="5" t="s">
        <v>159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4">
      <c r="A6" s="5" t="s">
        <v>160</v>
      </c>
      <c r="B6" s="5" t="s">
        <v>161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4">
      <c r="A7" s="5" t="s">
        <v>162</v>
      </c>
      <c r="B7" s="5" t="s">
        <v>159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4">
      <c r="A8" s="5" t="s">
        <v>163</v>
      </c>
      <c r="B8" s="5" t="s">
        <v>161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4">
      <c r="A9" s="5" t="s">
        <v>164</v>
      </c>
      <c r="B9" s="5" t="s">
        <v>157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4">
      <c r="A10" s="5" t="s">
        <v>165</v>
      </c>
      <c r="B10" s="5" t="s">
        <v>157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4">
      <c r="A11" s="5" t="s">
        <v>166</v>
      </c>
      <c r="B11" s="5" t="s">
        <v>161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4">
      <c r="A12" s="5" t="s">
        <v>167</v>
      </c>
      <c r="B12" s="5" t="s">
        <v>159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I5" sqref="I5"/>
    </sheetView>
  </sheetViews>
  <sheetFormatPr defaultRowHeight="17.399999999999999" x14ac:dyDescent="0.4"/>
  <cols>
    <col min="5" max="5" width="12.5" bestFit="1" customWidth="1"/>
    <col min="7" max="7" width="11.59765625" customWidth="1"/>
  </cols>
  <sheetData>
    <row r="1" spans="1:5" ht="21" x14ac:dyDescent="0.4">
      <c r="A1" s="12" t="s">
        <v>168</v>
      </c>
      <c r="B1" s="12"/>
      <c r="C1" s="12"/>
      <c r="D1" s="12"/>
      <c r="E1" s="12"/>
    </row>
    <row r="3" spans="1:5" x14ac:dyDescent="0.4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132</v>
      </c>
    </row>
    <row r="4" spans="1:5" x14ac:dyDescent="0.4">
      <c r="A4" s="5" t="s">
        <v>173</v>
      </c>
      <c r="B4" s="5" t="s">
        <v>174</v>
      </c>
      <c r="C4" s="24">
        <v>46800</v>
      </c>
      <c r="D4" s="5">
        <v>563</v>
      </c>
      <c r="E4" s="24">
        <f>C4*D4</f>
        <v>26348400</v>
      </c>
    </row>
    <row r="5" spans="1:5" x14ac:dyDescent="0.4">
      <c r="A5" s="5" t="s">
        <v>175</v>
      </c>
      <c r="B5" s="5" t="s">
        <v>176</v>
      </c>
      <c r="C5" s="24">
        <v>31500</v>
      </c>
      <c r="D5" s="5">
        <v>425</v>
      </c>
      <c r="E5" s="24">
        <f t="shared" ref="E5:E11" si="0">C5*D5</f>
        <v>13387500</v>
      </c>
    </row>
    <row r="6" spans="1:5" x14ac:dyDescent="0.4">
      <c r="A6" s="5" t="s">
        <v>177</v>
      </c>
      <c r="B6" s="5" t="s">
        <v>176</v>
      </c>
      <c r="C6" s="24">
        <v>43800</v>
      </c>
      <c r="D6" s="5">
        <v>152</v>
      </c>
      <c r="E6" s="24">
        <f t="shared" si="0"/>
        <v>6657600</v>
      </c>
    </row>
    <row r="7" spans="1:5" x14ac:dyDescent="0.4">
      <c r="A7" s="5" t="s">
        <v>178</v>
      </c>
      <c r="B7" s="5" t="s">
        <v>179</v>
      </c>
      <c r="C7" s="24">
        <v>31700</v>
      </c>
      <c r="D7" s="5">
        <v>95</v>
      </c>
      <c r="E7" s="24">
        <f t="shared" si="0"/>
        <v>3011500</v>
      </c>
    </row>
    <row r="8" spans="1:5" x14ac:dyDescent="0.4">
      <c r="A8" s="5" t="s">
        <v>180</v>
      </c>
      <c r="B8" s="5" t="s">
        <v>174</v>
      </c>
      <c r="C8" s="24">
        <v>39900</v>
      </c>
      <c r="D8" s="5">
        <v>357</v>
      </c>
      <c r="E8" s="24">
        <f t="shared" si="0"/>
        <v>14244300</v>
      </c>
    </row>
    <row r="9" spans="1:5" x14ac:dyDescent="0.4">
      <c r="A9" s="5" t="s">
        <v>181</v>
      </c>
      <c r="B9" s="5" t="s">
        <v>182</v>
      </c>
      <c r="C9" s="24">
        <v>27400</v>
      </c>
      <c r="D9" s="5">
        <v>392</v>
      </c>
      <c r="E9" s="24">
        <f t="shared" si="0"/>
        <v>10740800</v>
      </c>
    </row>
    <row r="10" spans="1:5" x14ac:dyDescent="0.4">
      <c r="A10" s="5" t="s">
        <v>183</v>
      </c>
      <c r="B10" s="5" t="s">
        <v>176</v>
      </c>
      <c r="C10" s="24">
        <v>30600</v>
      </c>
      <c r="D10" s="5">
        <v>246</v>
      </c>
      <c r="E10" s="24">
        <f t="shared" si="0"/>
        <v>7527600</v>
      </c>
    </row>
    <row r="11" spans="1:5" x14ac:dyDescent="0.4">
      <c r="A11" s="5" t="s">
        <v>184</v>
      </c>
      <c r="B11" s="5" t="s">
        <v>179</v>
      </c>
      <c r="C11" s="24">
        <v>26400</v>
      </c>
      <c r="D11" s="5">
        <v>135</v>
      </c>
      <c r="E11" s="24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workbookViewId="0">
      <selection activeCell="H9" sqref="H9"/>
    </sheetView>
  </sheetViews>
  <sheetFormatPr defaultRowHeight="17.399999999999999" x14ac:dyDescent="0.4"/>
  <sheetData>
    <row r="1" spans="1:5" ht="21" x14ac:dyDescent="0.4">
      <c r="A1" s="12" t="s">
        <v>116</v>
      </c>
      <c r="B1" s="12"/>
      <c r="C1" s="12"/>
      <c r="D1" s="12"/>
      <c r="E1" s="12"/>
    </row>
    <row r="3" spans="1:5" x14ac:dyDescent="0.4">
      <c r="A3" s="5" t="s">
        <v>117</v>
      </c>
      <c r="B3" s="5" t="s">
        <v>118</v>
      </c>
      <c r="C3" s="5" t="s">
        <v>119</v>
      </c>
      <c r="D3" s="5" t="s">
        <v>120</v>
      </c>
      <c r="E3" s="5" t="s">
        <v>75</v>
      </c>
    </row>
    <row r="4" spans="1:5" x14ac:dyDescent="0.4">
      <c r="A4" s="5" t="s">
        <v>121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4">
      <c r="A5" s="5" t="s">
        <v>122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4">
      <c r="A6" s="5" t="s">
        <v>123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4">
      <c r="A7" s="5" t="s">
        <v>124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4">
      <c r="A8" s="5" t="s">
        <v>125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4">
      <c r="A9" s="5" t="s">
        <v>126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민주 박</cp:lastModifiedBy>
  <dcterms:created xsi:type="dcterms:W3CDTF">2023-04-27T08:01:32Z</dcterms:created>
  <dcterms:modified xsi:type="dcterms:W3CDTF">2025-01-09T02:53:38Z</dcterms:modified>
</cp:coreProperties>
</file>