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컴활\___시나공\총정리 2025\2025_총정리_컴활2급실기_학습자료\길벗컴활2급총정리 - 1\기출\"/>
    </mc:Choice>
  </mc:AlternateContent>
  <xr:revisionPtr revIDLastSave="0" documentId="13_ncr:1_{DB2CA5D1-CA51-4786-BEEF-F2D1C55A0A10}" xr6:coauthVersionLast="47" xr6:coauthVersionMax="47" xr10:uidLastSave="{00000000-0000-0000-0000-000000000000}"/>
  <bookViews>
    <workbookView xWindow="1395" yWindow="0" windowWidth="24540" windowHeight="1555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4" l="1"/>
  <c r="G28" i="4"/>
  <c r="G29" i="4"/>
  <c r="G30" i="4"/>
  <c r="G31" i="4"/>
  <c r="G32" i="4"/>
  <c r="G33" i="4"/>
  <c r="G34" i="4"/>
  <c r="G26" i="4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D11" i="4"/>
  <c r="E5" i="7"/>
  <c r="E6" i="7"/>
  <c r="E7" i="7"/>
  <c r="E8" i="7"/>
  <c r="E9" i="7"/>
  <c r="E10" i="7"/>
  <c r="E11" i="7"/>
  <c r="E4" i="7"/>
  <c r="G8" i="8"/>
  <c r="F20" i="8"/>
  <c r="F14" i="8"/>
  <c r="F9" i="8"/>
  <c r="F22" i="8" s="1"/>
  <c r="G15" i="8"/>
  <c r="H15" i="8" s="1"/>
  <c r="G10" i="8"/>
  <c r="H10" i="8" s="1"/>
  <c r="H13" i="8" s="1"/>
  <c r="G16" i="8"/>
  <c r="H16" i="8" s="1"/>
  <c r="G5" i="8"/>
  <c r="H5" i="8" s="1"/>
  <c r="H8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H7" i="8" s="1"/>
  <c r="G4" i="8"/>
  <c r="H4" i="8" s="1"/>
  <c r="H21" i="8" l="1"/>
  <c r="H19" i="8"/>
  <c r="G13" i="8"/>
  <c r="G19" i="8"/>
  <c r="G21" i="8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<sst xmlns="http://schemas.openxmlformats.org/spreadsheetml/2006/main" count="283" uniqueCount="218">
  <si>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</si>
  <si>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</si>
  <si>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</si>
  <si>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</si>
  <si>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</si>
  <si>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</si>
  <si>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</si>
  <si>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</si>
  <si>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</si>
  <si>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</si>
  <si>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</si>
  <si>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</si>
  <si>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</si>
  <si>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</si>
  <si>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</si>
  <si>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</si>
  <si>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</si>
  <si>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</si>
  <si>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</si>
  <si>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</si>
  <si>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</si>
  <si>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</si>
  <si>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</si>
  <si>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</si>
  <si>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</si>
  <si>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</si>
  <si>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</si>
  <si>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</si>
  <si>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</si>
  <si>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</si>
  <si>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</si>
  <si>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</si>
  <si>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</si>
  <si>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</si>
  <si>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</si>
  <si>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</si>
  <si>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</si>
  <si>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</si>
  <si>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</si>
  <si>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</si>
  <si>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</si>
  <si>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</si>
  <si>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</si>
  <si>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</si>
  <si>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</si>
  <si>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</si>
  <si>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</si>
  <si>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</si>
  <si>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</si>
  <si>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</si>
  <si>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</si>
  <si>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</si>
  <si>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</si>
  <si>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</si>
  <si>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</si>
  <si>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</si>
  <si>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</si>
  <si>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</si>
  <si>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</si>
  <si>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</si>
  <si>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</si>
  <si>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</si>
  <si>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</si>
  <si>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</si>
  <si>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</si>
  <si>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</si>
  <si>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</si>
  <si>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</si>
  <si>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</si>
  <si>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</si>
  <si>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</si>
  <si>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</si>
  <si>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</si>
  <si>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</si>
  <si>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</si>
  <si>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</si>
  <si>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</si>
  <si>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</si>
  <si>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</si>
  <si>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</si>
  <si>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</si>
  <si>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</si>
  <si>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</si>
  <si>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</si>
  <si>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</si>
  <si>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</si>
  <si>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</si>
  <si>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</si>
  <si>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</si>
  <si>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</si>
  <si>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</si>
  <si>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</si>
  <si>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</si>
  <si>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</si>
  <si>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</si>
  <si>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</si>
  <si>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</si>
  <si>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</si>
  <si>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</si>
  <si>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</si>
  <si>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</si>
  <si>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</si>
  <si>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</si>
  <si>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</si>
  <si>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</si>
  <si>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</si>
  <si>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</si>
  <si>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</si>
  <si>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</si>
  <si>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</si>
  <si>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</si>
  <si>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</si>
  <si>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</si>
  <si>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</si>
  <si>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</si>
  <si>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</si>
  <si>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</si>
  <si>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</si>
  <si>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</si>
  <si>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</si>
  <si>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</si>
  <si>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</si>
  <si>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</si>
  <si>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</si>
  <si>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</si>
  <si>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</si>
  <si>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</si>
  <si>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</si>
  <si>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</si>
  <si>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</si>
  <si>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</si>
  <si>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</si>
  <si>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</si>
  <si>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</si>
  <si>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</si>
  <si>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</si>
  <si>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</si>
  <si>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</si>
  <si>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</si>
  <si>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</si>
  <si>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</si>
  <si>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</si>
  <si>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</si>
  <si>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</si>
  <si>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</si>
  <si>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</si>
  <si>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</si>
  <si>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</si>
  <si>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</si>
  <si>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</si>
  <si>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</si>
  <si>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</si>
  <si>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</si>
  <si>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</si>
  <si>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</si>
  <si>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</si>
  <si>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</si>
  <si>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</si>
  <si>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</si>
  <si>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</si>
  <si>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</si>
  <si>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</si>
  <si>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</si>
  <si>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</si>
  <si>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</si>
  <si>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</si>
  <si>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</si>
  <si>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</si>
  <si>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</si>
  <si>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</si>
  <si>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</si>
  <si>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</si>
  <si>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</si>
  <si>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</si>
  <si>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</si>
  <si>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</si>
  <si>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</si>
  <si>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</si>
  <si>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</si>
  <si>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</si>
  <si>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</si>
  <si>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</si>
  <si>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</si>
  <si>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</si>
  <si>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</si>
  <si>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&lt;&gt;일시폐쇄</t>
    <phoneticPr fontId="1" type="noConversion"/>
  </si>
  <si>
    <t>&gt;=100000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</si>
  <si>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</si>
  <si>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</si>
  <si>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</si>
  <si>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</si>
  <si>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</si>
  <si>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</si>
  <si>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</si>
  <si>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</si>
  <si>
    <t>제품명</t>
  </si>
  <si>
    <t>모델명</t>
  </si>
  <si>
    <t>담당자</t>
  </si>
  <si>
    <t>입고단가</t>
  </si>
  <si>
    <t>입고량</t>
  </si>
  <si>
    <t>공기청정살균기</t>
  </si>
  <si>
    <t>S5MBC</t>
  </si>
  <si>
    <t>이석훈</t>
  </si>
  <si>
    <t>드럼세탁기</t>
  </si>
  <si>
    <t>TR42WL</t>
  </si>
  <si>
    <t>김청아</t>
  </si>
  <si>
    <t>스마트TV(163)</t>
  </si>
  <si>
    <t>A324S</t>
  </si>
  <si>
    <t>이찬승</t>
  </si>
  <si>
    <t>미니무선청소기</t>
  </si>
  <si>
    <t>WF69T</t>
  </si>
  <si>
    <t>오선지</t>
  </si>
  <si>
    <t>4도어냉장고</t>
  </si>
  <si>
    <t>KE65R</t>
  </si>
  <si>
    <t>박성웅</t>
  </si>
  <si>
    <t>스타일러</t>
  </si>
  <si>
    <t>B67AF</t>
  </si>
  <si>
    <t>김현숙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</si>
</sst>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7" formatCode="0.0"/>
    <numFmt numFmtId="180" formatCode="&quot;*&quot;0&quot;일&quot;"/>
    <numFmt numFmtId="181" formatCode="&quot;₩&quot;#,##0_);[Red]\(&quot;₩&quot;#,##0\)"/>
    <numFmt numFmtId="183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83" fontId="0" fillId="0" borderId="0" xfId="2" applyFont="1" applyAlignment="1">
      <alignment horizontal="center" vertical="center"/>
    </xf>
  </cellXfs>
  <cellStyles count="3">
    <cellStyle name="쉼표 [0]" xfId="1" builtinId="6"/>
    <cellStyle name="쉼표 [0] 2" xfId="2" xr:uid="{88104ED0-E8F3-41D3-92F3-7F4ED5329764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B5393EFC-2FD0-42A8-3FF2-835FC6F6296C}"/>
            </a:ext>
          </a:extLst>
        </xdr:cNvPr>
        <xdr:cNvSpPr/>
      </xdr:nvSpPr>
      <xdr:spPr>
        <a:xfrm>
          <a:off x="4381500" y="466725"/>
          <a:ext cx="8858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tabSelected="1" workbookViewId="0"/>
  </sheetViews>
  <sheetFormatPr defaultRowHeight="16.5" x14ac:dyDescent="0.3"/>
  <cols>
    <col min="1" max="1" width="15.125" bestFit="1" customWidth="1"/>
    <col min="4" max="4" width="10.875" bestFit="1" customWidth="1"/>
  </cols>
  <sheetData>
    <row r="1" spans="1:5" x14ac:dyDescent="0.3">
      <c r="A1" t="s">
        <v>0</v>
      </c>
    </row>
    <row r="3" spans="1:5" x14ac:dyDescent="0.3">
      <c r="A3" s="30" t="s">
        <v>195</v>
      </c>
      <c r="B3" s="30" t="s">
        <v>196</v>
      </c>
      <c r="C3" s="30" t="s">
        <v>197</v>
      </c>
      <c r="D3" s="30" t="s">
        <v>198</v>
      </c>
      <c r="E3" s="30" t="s">
        <v>199</v>
      </c>
    </row>
    <row r="4" spans="1:5" x14ac:dyDescent="0.3">
      <c r="A4" s="30" t="s">
        <v>200</v>
      </c>
      <c r="B4" s="30" t="s">
        <v>201</v>
      </c>
      <c r="C4" s="30" t="s">
        <v>202</v>
      </c>
      <c r="D4" s="31">
        <v>460000</v>
      </c>
      <c r="E4" s="30">
        <v>30</v>
      </c>
    </row>
    <row r="5" spans="1:5" x14ac:dyDescent="0.3">
      <c r="A5" s="30" t="s">
        <v>203</v>
      </c>
      <c r="B5" s="30" t="s">
        <v>204</v>
      </c>
      <c r="C5" s="30" t="s">
        <v>205</v>
      </c>
      <c r="D5" s="31">
        <v>580000</v>
      </c>
      <c r="E5" s="30">
        <v>80</v>
      </c>
    </row>
    <row r="6" spans="1:5" x14ac:dyDescent="0.3">
      <c r="A6" s="30" t="s">
        <v>206</v>
      </c>
      <c r="B6" s="30" t="s">
        <v>207</v>
      </c>
      <c r="C6" s="30" t="s">
        <v>208</v>
      </c>
      <c r="D6" s="31">
        <v>973000</v>
      </c>
      <c r="E6" s="30">
        <v>120</v>
      </c>
    </row>
    <row r="7" spans="1:5" x14ac:dyDescent="0.3">
      <c r="A7" s="30" t="s">
        <v>209</v>
      </c>
      <c r="B7" s="30" t="s">
        <v>210</v>
      </c>
      <c r="C7" s="30" t="s">
        <v>211</v>
      </c>
      <c r="D7" s="31">
        <v>300000</v>
      </c>
      <c r="E7" s="30">
        <v>50</v>
      </c>
    </row>
    <row r="8" spans="1:5" x14ac:dyDescent="0.3">
      <c r="A8" s="30" t="s">
        <v>212</v>
      </c>
      <c r="B8" s="30" t="s">
        <v>213</v>
      </c>
      <c r="C8" s="30" t="s">
        <v>214</v>
      </c>
      <c r="D8" s="31">
        <v>1085000</v>
      </c>
      <c r="E8" s="30">
        <v>100</v>
      </c>
    </row>
    <row r="9" spans="1:5" x14ac:dyDescent="0.3">
      <c r="A9" s="30" t="s">
        <v>215</v>
      </c>
      <c r="B9" s="30" t="s">
        <v>216</v>
      </c>
      <c r="C9" s="30" t="s">
        <v>217</v>
      </c>
      <c r="D9" s="31">
        <v>1260000</v>
      </c>
      <c r="E9" s="30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/>
  </sheetViews>
  <sheetFormatPr defaultRowHeight="16.5" x14ac:dyDescent="0.3"/>
  <cols>
    <col min="3" max="4" width="11.125" bestFit="1" customWidth="1"/>
  </cols>
  <sheetData>
    <row r="1" spans="1:5" ht="26.25" x14ac:dyDescent="0.3">
      <c r="A1" s="15" t="s">
        <v>85</v>
      </c>
      <c r="B1" s="15"/>
      <c r="C1" s="15"/>
      <c r="D1" s="15"/>
      <c r="E1" s="15"/>
    </row>
    <row r="2" spans="1:5" ht="17.25" thickBot="1" x14ac:dyDescent="0.35"/>
    <row r="3" spans="1:5" x14ac:dyDescent="0.3">
      <c r="A3" s="16" t="s">
        <v>86</v>
      </c>
      <c r="B3" s="17" t="s">
        <v>87</v>
      </c>
      <c r="C3" s="17" t="s">
        <v>88</v>
      </c>
      <c r="D3" s="17" t="s">
        <v>89</v>
      </c>
      <c r="E3" s="18" t="s">
        <v>90</v>
      </c>
    </row>
    <row r="4" spans="1:5" x14ac:dyDescent="0.3">
      <c r="A4" s="19" t="s">
        <v>91</v>
      </c>
      <c r="B4" s="4" t="s">
        <v>92</v>
      </c>
      <c r="C4" s="6">
        <v>45006</v>
      </c>
      <c r="D4" s="6">
        <v>45010</v>
      </c>
      <c r="E4" s="20">
        <v>4</v>
      </c>
    </row>
    <row r="5" spans="1:5" x14ac:dyDescent="0.3">
      <c r="A5" s="19"/>
      <c r="B5" s="4" t="s">
        <v>42</v>
      </c>
      <c r="C5" s="6">
        <v>45010</v>
      </c>
      <c r="D5" s="6">
        <v>45013</v>
      </c>
      <c r="E5" s="20">
        <v>3</v>
      </c>
    </row>
    <row r="6" spans="1:5" x14ac:dyDescent="0.3">
      <c r="A6" s="19"/>
      <c r="B6" s="4" t="s">
        <v>93</v>
      </c>
      <c r="C6" s="6">
        <v>45005</v>
      </c>
      <c r="D6" s="6">
        <v>45008</v>
      </c>
      <c r="E6" s="20">
        <v>3</v>
      </c>
    </row>
    <row r="7" spans="1:5" x14ac:dyDescent="0.3">
      <c r="A7" s="19"/>
      <c r="B7" s="4" t="s">
        <v>46</v>
      </c>
      <c r="C7" s="6">
        <v>45001</v>
      </c>
      <c r="D7" s="6">
        <v>45002</v>
      </c>
      <c r="E7" s="20">
        <v>1</v>
      </c>
    </row>
    <row r="8" spans="1:5" x14ac:dyDescent="0.3">
      <c r="A8" s="19" t="s">
        <v>94</v>
      </c>
      <c r="B8" s="4" t="s">
        <v>92</v>
      </c>
      <c r="C8" s="6">
        <v>45008</v>
      </c>
      <c r="D8" s="6">
        <v>45013</v>
      </c>
      <c r="E8" s="20">
        <v>5</v>
      </c>
    </row>
    <row r="9" spans="1:5" x14ac:dyDescent="0.3">
      <c r="A9" s="19"/>
      <c r="B9" s="4" t="s">
        <v>42</v>
      </c>
      <c r="C9" s="6">
        <v>45008</v>
      </c>
      <c r="D9" s="6">
        <v>45014</v>
      </c>
      <c r="E9" s="20">
        <v>6</v>
      </c>
    </row>
    <row r="10" spans="1:5" x14ac:dyDescent="0.3">
      <c r="A10" s="19"/>
      <c r="B10" s="4" t="s">
        <v>93</v>
      </c>
      <c r="C10" s="6">
        <v>45001</v>
      </c>
      <c r="D10" s="6">
        <v>45005</v>
      </c>
      <c r="E10" s="20">
        <v>4</v>
      </c>
    </row>
    <row r="11" spans="1:5" x14ac:dyDescent="0.3">
      <c r="A11" s="19"/>
      <c r="B11" s="4" t="s">
        <v>46</v>
      </c>
      <c r="C11" s="6">
        <v>45003</v>
      </c>
      <c r="D11" s="6">
        <v>45004</v>
      </c>
      <c r="E11" s="20">
        <v>1</v>
      </c>
    </row>
    <row r="12" spans="1:5" x14ac:dyDescent="0.3">
      <c r="A12" s="19" t="s">
        <v>95</v>
      </c>
      <c r="B12" s="4" t="s">
        <v>92</v>
      </c>
      <c r="C12" s="6">
        <v>45016</v>
      </c>
      <c r="D12" s="6">
        <v>45020</v>
      </c>
      <c r="E12" s="20">
        <v>4</v>
      </c>
    </row>
    <row r="13" spans="1:5" x14ac:dyDescent="0.3">
      <c r="A13" s="19"/>
      <c r="B13" s="4" t="s">
        <v>42</v>
      </c>
      <c r="C13" s="6">
        <v>45019</v>
      </c>
      <c r="D13" s="6">
        <v>45024</v>
      </c>
      <c r="E13" s="20">
        <v>5</v>
      </c>
    </row>
    <row r="14" spans="1:5" x14ac:dyDescent="0.3">
      <c r="A14" s="19"/>
      <c r="B14" s="4" t="s">
        <v>93</v>
      </c>
      <c r="C14" s="6">
        <v>45014</v>
      </c>
      <c r="D14" s="6">
        <v>45016</v>
      </c>
      <c r="E14" s="20">
        <v>2</v>
      </c>
    </row>
    <row r="15" spans="1:5" ht="17.25" thickBot="1" x14ac:dyDescent="0.35">
      <c r="A15" s="21"/>
      <c r="B15" s="22" t="s">
        <v>46</v>
      </c>
      <c r="C15" s="23">
        <v>45007</v>
      </c>
      <c r="D15" s="23">
        <v>45009</v>
      </c>
      <c r="E15" s="24">
        <v>2</v>
      </c>
    </row>
  </sheetData>
  <mergeCells count="3">
    <mergeCell ref="A12:A15"/>
    <mergeCell ref="A8:A11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workbookViewId="0">
      <selection sqref="A1:F1"/>
    </sheetView>
  </sheetViews>
  <sheetFormatPr defaultRowHeight="16.5" x14ac:dyDescent="0.3"/>
  <cols>
    <col min="1" max="1" width="11.875" customWidth="1"/>
    <col min="2" max="2" width="10.625" customWidth="1"/>
    <col min="3" max="5" width="11.875" bestFit="1" customWidth="1"/>
  </cols>
  <sheetData>
    <row r="1" spans="1:6" ht="20.25" x14ac:dyDescent="0.3">
      <c r="A1" s="11" t="s">
        <v>96</v>
      </c>
      <c r="B1" s="11"/>
      <c r="C1" s="11"/>
      <c r="D1" s="11"/>
      <c r="E1" s="11"/>
      <c r="F1" s="11"/>
    </row>
    <row r="3" spans="1:6" x14ac:dyDescent="0.3">
      <c r="A3" s="4" t="s">
        <v>97</v>
      </c>
      <c r="B3" s="4" t="s">
        <v>98</v>
      </c>
      <c r="C3" s="4" t="s">
        <v>99</v>
      </c>
      <c r="D3" s="4" t="s">
        <v>100</v>
      </c>
      <c r="E3" s="4" t="s">
        <v>101</v>
      </c>
      <c r="F3" s="4" t="s">
        <v>102</v>
      </c>
    </row>
    <row r="4" spans="1:6" x14ac:dyDescent="0.3">
      <c r="A4" s="4" t="s">
        <v>103</v>
      </c>
      <c r="B4" s="9">
        <v>135211</v>
      </c>
      <c r="C4" s="9">
        <v>18240000</v>
      </c>
      <c r="D4" s="9">
        <v>77070000</v>
      </c>
      <c r="E4" s="9">
        <v>12330000</v>
      </c>
      <c r="F4" s="4"/>
    </row>
    <row r="5" spans="1:6" x14ac:dyDescent="0.3">
      <c r="A5" s="4" t="s">
        <v>104</v>
      </c>
      <c r="B5" s="9">
        <v>96854</v>
      </c>
      <c r="C5" s="9">
        <v>9240000</v>
      </c>
      <c r="D5" s="9">
        <v>55210000</v>
      </c>
      <c r="E5" s="9">
        <v>8830000</v>
      </c>
      <c r="F5" s="4"/>
    </row>
    <row r="6" spans="1:6" x14ac:dyDescent="0.3">
      <c r="A6" s="4" t="s">
        <v>105</v>
      </c>
      <c r="B6" s="9">
        <v>112547</v>
      </c>
      <c r="C6" s="9">
        <v>14400000</v>
      </c>
      <c r="D6" s="9">
        <v>64150000</v>
      </c>
      <c r="E6" s="9">
        <v>10260000</v>
      </c>
      <c r="F6" s="4" t="s">
        <v>106</v>
      </c>
    </row>
    <row r="7" spans="1:6" x14ac:dyDescent="0.3">
      <c r="A7" s="4" t="s">
        <v>107</v>
      </c>
      <c r="B7" s="9">
        <v>88614</v>
      </c>
      <c r="C7" s="9">
        <v>8710000</v>
      </c>
      <c r="D7" s="9">
        <v>50510000</v>
      </c>
      <c r="E7" s="9">
        <v>8080000</v>
      </c>
      <c r="F7" s="4"/>
    </row>
    <row r="8" spans="1:6" x14ac:dyDescent="0.3">
      <c r="A8" s="4" t="s">
        <v>108</v>
      </c>
      <c r="B8" s="9">
        <v>76200</v>
      </c>
      <c r="C8" s="9">
        <v>6250000</v>
      </c>
      <c r="D8" s="9">
        <v>43430000</v>
      </c>
      <c r="E8" s="9">
        <v>6950000</v>
      </c>
      <c r="F8" s="4"/>
    </row>
    <row r="9" spans="1:6" x14ac:dyDescent="0.3">
      <c r="A9" s="4" t="s">
        <v>109</v>
      </c>
      <c r="B9" s="9">
        <v>96726</v>
      </c>
      <c r="C9" s="9">
        <v>10950000</v>
      </c>
      <c r="D9" s="9">
        <v>55130000</v>
      </c>
      <c r="E9" s="9">
        <v>8820000</v>
      </c>
      <c r="F9" s="4" t="s">
        <v>106</v>
      </c>
    </row>
    <row r="10" spans="1:6" x14ac:dyDescent="0.3">
      <c r="A10" s="4" t="s">
        <v>110</v>
      </c>
      <c r="B10" s="9">
        <v>83671</v>
      </c>
      <c r="C10" s="9">
        <v>9120000</v>
      </c>
      <c r="D10" s="9">
        <v>47690000</v>
      </c>
      <c r="E10" s="9">
        <v>7630000</v>
      </c>
      <c r="F10" s="4"/>
    </row>
    <row r="11" spans="1:6" x14ac:dyDescent="0.3">
      <c r="A11" s="4" t="s">
        <v>111</v>
      </c>
      <c r="B11" s="9">
        <v>154789</v>
      </c>
      <c r="C11" s="9">
        <v>16400000</v>
      </c>
      <c r="D11" s="9">
        <v>88230000</v>
      </c>
      <c r="E11" s="9">
        <v>14120000</v>
      </c>
      <c r="F11" s="4"/>
    </row>
    <row r="12" spans="1:6" x14ac:dyDescent="0.3">
      <c r="A12" s="4" t="s">
        <v>112</v>
      </c>
      <c r="B12" s="9">
        <v>160643</v>
      </c>
      <c r="C12" s="9">
        <v>17620000</v>
      </c>
      <c r="D12" s="9">
        <v>91570000</v>
      </c>
      <c r="E12" s="9">
        <v>14650000</v>
      </c>
      <c r="F12" s="4" t="s">
        <v>106</v>
      </c>
    </row>
    <row r="13" spans="1:6" x14ac:dyDescent="0.3">
      <c r="A13" s="4" t="s">
        <v>113</v>
      </c>
      <c r="B13" s="9">
        <v>126755</v>
      </c>
      <c r="C13" s="9">
        <v>16840000</v>
      </c>
      <c r="D13" s="9">
        <v>72250000</v>
      </c>
      <c r="E13" s="9">
        <v>11560000</v>
      </c>
      <c r="F13" s="4"/>
    </row>
    <row r="14" spans="1:6" x14ac:dyDescent="0.3">
      <c r="A14" s="4" t="s">
        <v>114</v>
      </c>
      <c r="B14" s="9">
        <v>76925</v>
      </c>
      <c r="C14" s="9">
        <v>9600000</v>
      </c>
      <c r="D14" s="9">
        <v>43850000</v>
      </c>
      <c r="E14" s="9">
        <v>7020000</v>
      </c>
      <c r="F14" s="4" t="s">
        <v>106</v>
      </c>
    </row>
    <row r="15" spans="1:6" x14ac:dyDescent="0.3">
      <c r="A15" s="4" t="s">
        <v>115</v>
      </c>
      <c r="B15" s="9">
        <v>139574</v>
      </c>
      <c r="C15" s="9">
        <v>16520000</v>
      </c>
      <c r="D15" s="9">
        <v>79560000</v>
      </c>
      <c r="E15" s="9">
        <v>12730000</v>
      </c>
      <c r="F15" s="4"/>
    </row>
    <row r="18" spans="1:6" x14ac:dyDescent="0.3">
      <c r="A18" s="4" t="s">
        <v>102</v>
      </c>
      <c r="B18" s="4" t="s">
        <v>98</v>
      </c>
      <c r="C18" s="1"/>
    </row>
    <row r="19" spans="1:6" x14ac:dyDescent="0.3">
      <c r="A19" s="1" t="s">
        <v>185</v>
      </c>
      <c r="B19" s="1" t="s">
        <v>186</v>
      </c>
      <c r="C19" s="1"/>
    </row>
    <row r="20" spans="1:6" x14ac:dyDescent="0.3">
      <c r="A20" s="1"/>
      <c r="B20" s="1"/>
      <c r="C20" s="1"/>
    </row>
    <row r="22" spans="1:6" x14ac:dyDescent="0.3">
      <c r="A22" s="4" t="s">
        <v>97</v>
      </c>
      <c r="B22" s="4" t="s">
        <v>98</v>
      </c>
      <c r="C22" s="4" t="s">
        <v>99</v>
      </c>
      <c r="D22" s="4" t="s">
        <v>100</v>
      </c>
      <c r="E22" s="4" t="s">
        <v>101</v>
      </c>
      <c r="F22" s="4" t="s">
        <v>102</v>
      </c>
    </row>
    <row r="23" spans="1:6" x14ac:dyDescent="0.3">
      <c r="A23" s="4" t="s">
        <v>103</v>
      </c>
      <c r="B23" s="9">
        <v>135211</v>
      </c>
      <c r="C23" s="9">
        <v>18240000</v>
      </c>
      <c r="D23" s="9">
        <v>77070000</v>
      </c>
      <c r="E23" s="9">
        <v>12330000</v>
      </c>
      <c r="F23" s="4"/>
    </row>
    <row r="24" spans="1:6" x14ac:dyDescent="0.3">
      <c r="A24" s="4" t="s">
        <v>111</v>
      </c>
      <c r="B24" s="9">
        <v>154789</v>
      </c>
      <c r="C24" s="9">
        <v>16400000</v>
      </c>
      <c r="D24" s="9">
        <v>88230000</v>
      </c>
      <c r="E24" s="9">
        <v>14120000</v>
      </c>
      <c r="F24" s="4"/>
    </row>
    <row r="25" spans="1:6" x14ac:dyDescent="0.3">
      <c r="A25" s="4" t="s">
        <v>113</v>
      </c>
      <c r="B25" s="9">
        <v>126755</v>
      </c>
      <c r="C25" s="9">
        <v>16840000</v>
      </c>
      <c r="D25" s="9">
        <v>72250000</v>
      </c>
      <c r="E25" s="9">
        <v>11560000</v>
      </c>
      <c r="F25" s="4"/>
    </row>
    <row r="26" spans="1:6" x14ac:dyDescent="0.3">
      <c r="A26" s="4" t="s">
        <v>115</v>
      </c>
      <c r="B26" s="9">
        <v>139574</v>
      </c>
      <c r="C26" s="9">
        <v>16520000</v>
      </c>
      <c r="D26" s="9">
        <v>79560000</v>
      </c>
      <c r="E26" s="9">
        <v>12730000</v>
      </c>
      <c r="F26" s="4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/>
  </sheetViews>
  <sheetFormatPr defaultRowHeight="16.5" x14ac:dyDescent="0.3"/>
  <cols>
    <col min="5" max="5" width="12.375" bestFit="1" customWidth="1"/>
    <col min="6" max="6" width="11" bestFit="1" customWidth="1"/>
    <col min="7" max="7" width="11.125" bestFit="1" customWidth="1"/>
  </cols>
  <sheetData>
    <row r="1" spans="1:9" x14ac:dyDescent="0.3">
      <c r="A1" s="2" t="s">
        <v>1</v>
      </c>
      <c r="B1" s="3" t="s">
        <v>2</v>
      </c>
      <c r="F1" s="2" t="s">
        <v>16</v>
      </c>
      <c r="G1" s="3" t="s">
        <v>17</v>
      </c>
    </row>
    <row r="2" spans="1:9" x14ac:dyDescent="0.3">
      <c r="A2" s="4" t="s">
        <v>3</v>
      </c>
      <c r="B2" s="4" t="s">
        <v>4</v>
      </c>
      <c r="C2" s="4" t="s">
        <v>5</v>
      </c>
      <c r="D2" s="4" t="s">
        <v>6</v>
      </c>
      <c r="F2" s="4" t="s">
        <v>18</v>
      </c>
      <c r="G2" s="4" t="s">
        <v>19</v>
      </c>
      <c r="H2" s="7" t="s">
        <v>20</v>
      </c>
    </row>
    <row r="3" spans="1:9" x14ac:dyDescent="0.3">
      <c r="A3" s="4" t="s">
        <v>7</v>
      </c>
      <c r="B3" s="4">
        <v>86</v>
      </c>
      <c r="C3" s="4">
        <v>81</v>
      </c>
      <c r="D3" s="4">
        <v>167</v>
      </c>
      <c r="F3" s="4" t="s">
        <v>21</v>
      </c>
      <c r="G3" s="6">
        <v>44988</v>
      </c>
      <c r="H3" s="4" t="str">
        <f>IF(MOD(DAY(G3),5)=0, "정기시험", "상시시험")</f>
        <v>상시시험</v>
      </c>
    </row>
    <row r="4" spans="1:9" x14ac:dyDescent="0.3">
      <c r="A4" s="4" t="s">
        <v>8</v>
      </c>
      <c r="B4" s="4">
        <v>38</v>
      </c>
      <c r="C4" s="4">
        <v>42</v>
      </c>
      <c r="D4" s="4">
        <v>80</v>
      </c>
      <c r="F4" s="4" t="s">
        <v>22</v>
      </c>
      <c r="G4" s="6">
        <v>44989</v>
      </c>
      <c r="H4" s="4" t="str">
        <f t="shared" ref="H4:H11" si="0">IF(MOD(DAY(G4),5)=0, "정기시험", "상시시험")</f>
        <v>상시시험</v>
      </c>
    </row>
    <row r="5" spans="1:9" x14ac:dyDescent="0.3">
      <c r="A5" s="4" t="s">
        <v>9</v>
      </c>
      <c r="B5" s="4">
        <v>93</v>
      </c>
      <c r="C5" s="4">
        <v>92</v>
      </c>
      <c r="D5" s="4">
        <v>185</v>
      </c>
      <c r="F5" s="4" t="s">
        <v>23</v>
      </c>
      <c r="G5" s="6">
        <v>44990</v>
      </c>
      <c r="H5" s="4" t="str">
        <f t="shared" si="0"/>
        <v>정기시험</v>
      </c>
    </row>
    <row r="6" spans="1:9" x14ac:dyDescent="0.3">
      <c r="A6" s="4" t="s">
        <v>10</v>
      </c>
      <c r="B6" s="4">
        <v>82</v>
      </c>
      <c r="C6" s="4">
        <v>79</v>
      </c>
      <c r="D6" s="4">
        <v>161</v>
      </c>
      <c r="F6" s="4" t="s">
        <v>24</v>
      </c>
      <c r="G6" s="6">
        <v>44995</v>
      </c>
      <c r="H6" s="4" t="str">
        <f t="shared" si="0"/>
        <v>정기시험</v>
      </c>
    </row>
    <row r="7" spans="1:9" x14ac:dyDescent="0.3">
      <c r="A7" s="4" t="s">
        <v>11</v>
      </c>
      <c r="B7" s="4">
        <v>74</v>
      </c>
      <c r="C7" s="4">
        <v>81</v>
      </c>
      <c r="D7" s="4">
        <v>155</v>
      </c>
      <c r="F7" s="4" t="s">
        <v>25</v>
      </c>
      <c r="G7" s="6">
        <v>44996</v>
      </c>
      <c r="H7" s="4" t="str">
        <f t="shared" si="0"/>
        <v>상시시험</v>
      </c>
    </row>
    <row r="8" spans="1:9" x14ac:dyDescent="0.3">
      <c r="A8" s="4" t="s">
        <v>12</v>
      </c>
      <c r="B8" s="4">
        <v>92</v>
      </c>
      <c r="C8" s="4">
        <v>95</v>
      </c>
      <c r="D8" s="4">
        <v>187</v>
      </c>
      <c r="F8" s="4" t="s">
        <v>26</v>
      </c>
      <c r="G8" s="6">
        <v>44997</v>
      </c>
      <c r="H8" s="4" t="str">
        <f t="shared" si="0"/>
        <v>상시시험</v>
      </c>
    </row>
    <row r="9" spans="1:9" x14ac:dyDescent="0.3">
      <c r="A9" s="4" t="s">
        <v>13</v>
      </c>
      <c r="B9" s="4">
        <v>69</v>
      </c>
      <c r="C9" s="4">
        <v>68</v>
      </c>
      <c r="D9" s="4">
        <v>137</v>
      </c>
      <c r="F9" s="4" t="s">
        <v>27</v>
      </c>
      <c r="G9" s="6">
        <v>45003</v>
      </c>
      <c r="H9" s="4" t="str">
        <f t="shared" si="0"/>
        <v>상시시험</v>
      </c>
    </row>
    <row r="10" spans="1:9" x14ac:dyDescent="0.3">
      <c r="A10" s="4" t="s">
        <v>14</v>
      </c>
      <c r="B10" s="4">
        <v>59</v>
      </c>
      <c r="C10" s="4">
        <v>43</v>
      </c>
      <c r="D10" s="4">
        <v>102</v>
      </c>
      <c r="F10" s="4" t="s">
        <v>28</v>
      </c>
      <c r="G10" s="6">
        <v>45004</v>
      </c>
      <c r="H10" s="4" t="str">
        <f t="shared" si="0"/>
        <v>상시시험</v>
      </c>
    </row>
    <row r="11" spans="1:9" x14ac:dyDescent="0.3">
      <c r="A11" s="12" t="s">
        <v>15</v>
      </c>
      <c r="B11" s="13"/>
      <c r="C11" s="14"/>
      <c r="D11" s="5">
        <f>COUNTIFS(B3:B10,"&gt;=45",C3:C10,"&gt;=45",D3:D10,"&gt;="&amp;AVERAGE(D3:D10)) / COUNTA(A3:A10)</f>
        <v>0.625</v>
      </c>
      <c r="F11" s="4" t="s">
        <v>29</v>
      </c>
      <c r="G11" s="6">
        <v>45005</v>
      </c>
      <c r="H11" s="4" t="str">
        <f t="shared" si="0"/>
        <v>정기시험</v>
      </c>
    </row>
    <row r="13" spans="1:9" x14ac:dyDescent="0.3">
      <c r="A13" s="2" t="s">
        <v>30</v>
      </c>
      <c r="B13" s="3" t="s">
        <v>31</v>
      </c>
      <c r="G13" s="8" t="s">
        <v>32</v>
      </c>
      <c r="H13" s="3" t="s">
        <v>33</v>
      </c>
    </row>
    <row r="14" spans="1:9" x14ac:dyDescent="0.3">
      <c r="A14" s="4" t="s">
        <v>3</v>
      </c>
      <c r="B14" s="4" t="s">
        <v>34</v>
      </c>
      <c r="C14" s="4" t="s">
        <v>35</v>
      </c>
      <c r="D14" s="4" t="s">
        <v>36</v>
      </c>
      <c r="E14" s="7" t="s">
        <v>37</v>
      </c>
      <c r="G14" s="4" t="s">
        <v>37</v>
      </c>
      <c r="H14" s="4" t="s">
        <v>38</v>
      </c>
      <c r="I14" s="7" t="s">
        <v>39</v>
      </c>
    </row>
    <row r="15" spans="1:9" x14ac:dyDescent="0.3">
      <c r="A15" s="4" t="s">
        <v>40</v>
      </c>
      <c r="B15" s="4">
        <v>2020</v>
      </c>
      <c r="C15" s="4" t="s">
        <v>41</v>
      </c>
      <c r="D15" s="4" t="s">
        <v>42</v>
      </c>
      <c r="E15" s="4" t="str">
        <f>UPPER(LEFT(C15,3))&amp;"-"&amp;B15&amp;"-"&amp;UPPER(RIGHT(C15,1))</f>
        <v>PRO-2020-K</v>
      </c>
      <c r="G15" s="4" t="s">
        <v>43</v>
      </c>
      <c r="H15" s="9">
        <v>1253</v>
      </c>
      <c r="I15" s="4" t="str">
        <f>CHOOSE(_xlfn.RANK.EQ(H15,$H$15:$H$22), "우수", "우수", "", "", "", "", "노력", "노력")</f>
        <v>노력</v>
      </c>
    </row>
    <row r="16" spans="1:9" x14ac:dyDescent="0.3">
      <c r="A16" s="4" t="s">
        <v>44</v>
      </c>
      <c r="B16" s="4">
        <v>2019</v>
      </c>
      <c r="C16" s="4" t="s">
        <v>45</v>
      </c>
      <c r="D16" s="4" t="s">
        <v>46</v>
      </c>
      <c r="E16" s="4" t="str">
        <f t="shared" ref="E16:E22" si="1">UPPER(LEFT(C16,3))&amp;"-"&amp;B16&amp;"-"&amp;UPPER(RIGHT(C16,1))</f>
        <v>PLA-2019-D</v>
      </c>
      <c r="G16" s="4" t="s">
        <v>47</v>
      </c>
      <c r="H16" s="9">
        <v>1657</v>
      </c>
      <c r="I16" s="4" t="str">
        <f t="shared" ref="I16:I22" si="2">CHOOSE(_xlfn.RANK.EQ(H16,$H$15:$H$22), "우수", "우수", "", "", "", "", "노력", "노력")</f>
        <v/>
      </c>
    </row>
    <row r="17" spans="1:9" x14ac:dyDescent="0.3">
      <c r="A17" s="4" t="s">
        <v>48</v>
      </c>
      <c r="B17" s="4">
        <v>2018</v>
      </c>
      <c r="C17" s="4" t="s">
        <v>49</v>
      </c>
      <c r="D17" s="4" t="s">
        <v>42</v>
      </c>
      <c r="E17" s="4" t="str">
        <f t="shared" si="1"/>
        <v>BCK-2018-A</v>
      </c>
      <c r="G17" s="4" t="s">
        <v>50</v>
      </c>
      <c r="H17" s="9">
        <v>2666</v>
      </c>
      <c r="I17" s="4" t="str">
        <f t="shared" si="2"/>
        <v>우수</v>
      </c>
    </row>
    <row r="18" spans="1:9" x14ac:dyDescent="0.3">
      <c r="A18" s="4" t="s">
        <v>51</v>
      </c>
      <c r="B18" s="4">
        <v>2022</v>
      </c>
      <c r="C18" s="4" t="s">
        <v>52</v>
      </c>
      <c r="D18" s="4" t="s">
        <v>53</v>
      </c>
      <c r="E18" s="4" t="str">
        <f t="shared" si="1"/>
        <v>IUF-2022-E</v>
      </c>
      <c r="G18" s="4" t="s">
        <v>54</v>
      </c>
      <c r="H18" s="9">
        <v>1809</v>
      </c>
      <c r="I18" s="4" t="str">
        <f t="shared" si="2"/>
        <v/>
      </c>
    </row>
    <row r="19" spans="1:9" x14ac:dyDescent="0.3">
      <c r="A19" s="4" t="s">
        <v>55</v>
      </c>
      <c r="B19" s="4">
        <v>2021</v>
      </c>
      <c r="C19" s="4" t="s">
        <v>56</v>
      </c>
      <c r="D19" s="4" t="s">
        <v>42</v>
      </c>
      <c r="E19" s="4" t="str">
        <f t="shared" si="1"/>
        <v>FVH-2021-P</v>
      </c>
      <c r="G19" s="4" t="s">
        <v>57</v>
      </c>
      <c r="H19" s="9">
        <v>2468</v>
      </c>
      <c r="I19" s="4" t="str">
        <f t="shared" si="2"/>
        <v/>
      </c>
    </row>
    <row r="20" spans="1:9" x14ac:dyDescent="0.3">
      <c r="A20" s="4" t="s">
        <v>58</v>
      </c>
      <c r="B20" s="4">
        <v>2019</v>
      </c>
      <c r="C20" s="4" t="s">
        <v>59</v>
      </c>
      <c r="D20" s="4" t="s">
        <v>46</v>
      </c>
      <c r="E20" s="4" t="str">
        <f t="shared" si="1"/>
        <v>NCR-2019-U</v>
      </c>
      <c r="G20" s="4" t="s">
        <v>60</v>
      </c>
      <c r="H20" s="9">
        <v>2578</v>
      </c>
      <c r="I20" s="4" t="str">
        <f t="shared" si="2"/>
        <v>우수</v>
      </c>
    </row>
    <row r="21" spans="1:9" x14ac:dyDescent="0.3">
      <c r="A21" s="4" t="s">
        <v>61</v>
      </c>
      <c r="B21" s="4">
        <v>2021</v>
      </c>
      <c r="C21" s="4" t="s">
        <v>62</v>
      </c>
      <c r="D21" s="4" t="s">
        <v>53</v>
      </c>
      <c r="E21" s="4" t="str">
        <f t="shared" si="1"/>
        <v>BLC-2021-Y</v>
      </c>
      <c r="G21" s="4" t="s">
        <v>63</v>
      </c>
      <c r="H21" s="9">
        <v>1027</v>
      </c>
      <c r="I21" s="4" t="str">
        <f t="shared" si="2"/>
        <v>노력</v>
      </c>
    </row>
    <row r="22" spans="1:9" x14ac:dyDescent="0.3">
      <c r="A22" s="4" t="s">
        <v>64</v>
      </c>
      <c r="B22" s="4">
        <v>2019</v>
      </c>
      <c r="C22" s="4" t="s">
        <v>65</v>
      </c>
      <c r="D22" s="4" t="s">
        <v>46</v>
      </c>
      <c r="E22" s="4" t="str">
        <f t="shared" si="1"/>
        <v>NTO-2019-L</v>
      </c>
      <c r="G22" s="4" t="s">
        <v>66</v>
      </c>
      <c r="H22" s="9">
        <v>1968</v>
      </c>
      <c r="I22" s="4" t="str">
        <f t="shared" si="2"/>
        <v/>
      </c>
    </row>
    <row r="24" spans="1:9" x14ac:dyDescent="0.3">
      <c r="A24" s="2" t="s">
        <v>67</v>
      </c>
      <c r="B24" s="3" t="s">
        <v>68</v>
      </c>
    </row>
    <row r="25" spans="1:9" x14ac:dyDescent="0.3">
      <c r="A25" s="4" t="s">
        <v>69</v>
      </c>
      <c r="B25" s="4" t="s">
        <v>70</v>
      </c>
      <c r="C25" s="4" t="s">
        <v>71</v>
      </c>
      <c r="D25" s="4" t="s">
        <v>72</v>
      </c>
      <c r="E25" s="4" t="s">
        <v>73</v>
      </c>
      <c r="F25" s="4" t="s">
        <v>74</v>
      </c>
      <c r="G25" s="7" t="s">
        <v>75</v>
      </c>
    </row>
    <row r="26" spans="1:9" x14ac:dyDescent="0.3">
      <c r="A26" s="4" t="s">
        <v>76</v>
      </c>
      <c r="B26" s="4">
        <v>86</v>
      </c>
      <c r="C26" s="4">
        <v>88</v>
      </c>
      <c r="D26" s="4">
        <v>92</v>
      </c>
      <c r="E26" s="4">
        <v>86</v>
      </c>
      <c r="F26" s="4">
        <v>90</v>
      </c>
      <c r="G26" s="4">
        <f>AVERAGEIF(B26:F26, "&gt;"&amp;MEDIAN(B26:F26))</f>
        <v>91</v>
      </c>
    </row>
    <row r="27" spans="1:9" x14ac:dyDescent="0.3">
      <c r="A27" s="4" t="s">
        <v>77</v>
      </c>
      <c r="B27" s="4">
        <v>92</v>
      </c>
      <c r="C27" s="4">
        <v>93</v>
      </c>
      <c r="D27" s="4">
        <v>94</v>
      </c>
      <c r="E27" s="4">
        <v>93</v>
      </c>
      <c r="F27" s="4">
        <v>94</v>
      </c>
      <c r="G27" s="4">
        <f t="shared" ref="G27:G34" si="3">AVERAGEIF(B27:F27, "&gt;"&amp;MEDIAN(B27:F27))</f>
        <v>94</v>
      </c>
    </row>
    <row r="28" spans="1:9" x14ac:dyDescent="0.3">
      <c r="A28" s="4" t="s">
        <v>78</v>
      </c>
      <c r="B28" s="4">
        <v>94</v>
      </c>
      <c r="C28" s="4">
        <v>84</v>
      </c>
      <c r="D28" s="4">
        <v>88</v>
      </c>
      <c r="E28" s="4">
        <v>92</v>
      </c>
      <c r="F28" s="4">
        <v>90</v>
      </c>
      <c r="G28" s="4">
        <f t="shared" si="3"/>
        <v>93</v>
      </c>
    </row>
    <row r="29" spans="1:9" x14ac:dyDescent="0.3">
      <c r="A29" s="4" t="s">
        <v>79</v>
      </c>
      <c r="B29" s="4">
        <v>79</v>
      </c>
      <c r="C29" s="4">
        <v>84</v>
      </c>
      <c r="D29" s="4">
        <v>87</v>
      </c>
      <c r="E29" s="4">
        <v>83</v>
      </c>
      <c r="F29" s="4">
        <v>85</v>
      </c>
      <c r="G29" s="4">
        <f t="shared" si="3"/>
        <v>86</v>
      </c>
    </row>
    <row r="30" spans="1:9" x14ac:dyDescent="0.3">
      <c r="A30" s="4" t="s">
        <v>80</v>
      </c>
      <c r="B30" s="4">
        <v>82</v>
      </c>
      <c r="C30" s="4">
        <v>72</v>
      </c>
      <c r="D30" s="4">
        <v>75</v>
      </c>
      <c r="E30" s="4">
        <v>80</v>
      </c>
      <c r="F30" s="4">
        <v>76</v>
      </c>
      <c r="G30" s="4">
        <f t="shared" si="3"/>
        <v>81</v>
      </c>
    </row>
    <row r="31" spans="1:9" x14ac:dyDescent="0.3">
      <c r="A31" s="4" t="s">
        <v>81</v>
      </c>
      <c r="B31" s="4">
        <v>69</v>
      </c>
      <c r="C31" s="4">
        <v>68</v>
      </c>
      <c r="D31" s="4">
        <v>69</v>
      </c>
      <c r="E31" s="4">
        <v>65</v>
      </c>
      <c r="F31" s="4">
        <v>60</v>
      </c>
      <c r="G31" s="4">
        <f t="shared" si="3"/>
        <v>69</v>
      </c>
    </row>
    <row r="32" spans="1:9" x14ac:dyDescent="0.3">
      <c r="A32" s="4" t="s">
        <v>82</v>
      </c>
      <c r="B32" s="4">
        <v>77</v>
      </c>
      <c r="C32" s="4">
        <v>82</v>
      </c>
      <c r="D32" s="4">
        <v>71</v>
      </c>
      <c r="E32" s="4">
        <v>80</v>
      </c>
      <c r="F32" s="4">
        <v>75</v>
      </c>
      <c r="G32" s="4">
        <f t="shared" si="3"/>
        <v>81</v>
      </c>
    </row>
    <row r="33" spans="1:7" x14ac:dyDescent="0.3">
      <c r="A33" s="4" t="s">
        <v>83</v>
      </c>
      <c r="B33" s="4">
        <v>82</v>
      </c>
      <c r="C33" s="4">
        <v>84</v>
      </c>
      <c r="D33" s="4">
        <v>86</v>
      </c>
      <c r="E33" s="4">
        <v>90</v>
      </c>
      <c r="F33" s="4">
        <v>84</v>
      </c>
      <c r="G33" s="4">
        <f t="shared" si="3"/>
        <v>88</v>
      </c>
    </row>
    <row r="34" spans="1:7" x14ac:dyDescent="0.3">
      <c r="A34" s="4" t="s">
        <v>84</v>
      </c>
      <c r="B34" s="4">
        <v>93</v>
      </c>
      <c r="C34" s="4">
        <v>91</v>
      </c>
      <c r="D34" s="4">
        <v>95</v>
      </c>
      <c r="E34" s="4">
        <v>93</v>
      </c>
      <c r="F34" s="4">
        <v>95</v>
      </c>
      <c r="G34" s="4">
        <f t="shared" si="3"/>
        <v>95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workbookViewId="0">
      <selection sqref="A1:H1"/>
    </sheetView>
  </sheetViews>
  <sheetFormatPr defaultRowHeight="16.5" outlineLevelRow="3" x14ac:dyDescent="0.3"/>
  <cols>
    <col min="1" max="1" width="11.875" bestFit="1" customWidth="1"/>
    <col min="2" max="2" width="11" bestFit="1" customWidth="1"/>
    <col min="4" max="4" width="10.875" bestFit="1" customWidth="1"/>
    <col min="5" max="5" width="9.125" bestFit="1" customWidth="1"/>
    <col min="7" max="8" width="10.875" bestFit="1" customWidth="1"/>
  </cols>
  <sheetData>
    <row r="1" spans="1:8" ht="20.25" x14ac:dyDescent="0.3">
      <c r="A1" s="11" t="s">
        <v>127</v>
      </c>
      <c r="B1" s="11"/>
      <c r="C1" s="11"/>
      <c r="D1" s="11"/>
      <c r="E1" s="11"/>
      <c r="F1" s="11"/>
      <c r="G1" s="11"/>
      <c r="H1" s="11"/>
    </row>
    <row r="3" spans="1:8" x14ac:dyDescent="0.3">
      <c r="A3" s="4" t="s">
        <v>20</v>
      </c>
      <c r="B3" s="4" t="s">
        <v>128</v>
      </c>
      <c r="C3" s="4" t="s">
        <v>129</v>
      </c>
      <c r="D3" s="4" t="s">
        <v>130</v>
      </c>
      <c r="E3" s="4" t="s">
        <v>131</v>
      </c>
      <c r="F3" s="4" t="s">
        <v>38</v>
      </c>
      <c r="G3" s="4" t="s">
        <v>132</v>
      </c>
      <c r="H3" s="4" t="s">
        <v>133</v>
      </c>
    </row>
    <row r="4" spans="1:8" outlineLevel="3" x14ac:dyDescent="0.3">
      <c r="A4" s="4" t="s">
        <v>134</v>
      </c>
      <c r="B4" s="4" t="s">
        <v>135</v>
      </c>
      <c r="C4" s="4" t="s">
        <v>103</v>
      </c>
      <c r="D4" s="9">
        <v>2640000</v>
      </c>
      <c r="E4" s="9">
        <v>19000</v>
      </c>
      <c r="F4" s="9">
        <v>211</v>
      </c>
      <c r="G4" s="9">
        <f>E4*F4</f>
        <v>4009000</v>
      </c>
      <c r="H4" s="9">
        <f>G4-D4</f>
        <v>1369000</v>
      </c>
    </row>
    <row r="5" spans="1:8" outlineLevel="3" x14ac:dyDescent="0.3">
      <c r="A5" s="4" t="s">
        <v>134</v>
      </c>
      <c r="B5" s="4" t="s">
        <v>142</v>
      </c>
      <c r="C5" s="4" t="s">
        <v>140</v>
      </c>
      <c r="D5" s="9">
        <v>2000000</v>
      </c>
      <c r="E5" s="9">
        <v>16000</v>
      </c>
      <c r="F5" s="9">
        <v>185</v>
      </c>
      <c r="G5" s="9">
        <f>E5*F5</f>
        <v>2960000</v>
      </c>
      <c r="H5" s="9">
        <f>G5-D5</f>
        <v>960000</v>
      </c>
    </row>
    <row r="6" spans="1:8" outlineLevel="3" x14ac:dyDescent="0.3">
      <c r="A6" s="4" t="s">
        <v>134</v>
      </c>
      <c r="B6" s="4" t="s">
        <v>145</v>
      </c>
      <c r="C6" s="4" t="s">
        <v>109</v>
      </c>
      <c r="D6" s="9">
        <v>2400000</v>
      </c>
      <c r="E6" s="9">
        <v>19000</v>
      </c>
      <c r="F6" s="9">
        <v>175</v>
      </c>
      <c r="G6" s="9">
        <f>E6*F6</f>
        <v>3325000</v>
      </c>
      <c r="H6" s="9">
        <f>G6-D6</f>
        <v>925000</v>
      </c>
    </row>
    <row r="7" spans="1:8" outlineLevel="3" x14ac:dyDescent="0.3">
      <c r="A7" s="4" t="s">
        <v>134</v>
      </c>
      <c r="B7" s="4" t="s">
        <v>148</v>
      </c>
      <c r="C7" s="4" t="s">
        <v>140</v>
      </c>
      <c r="D7" s="9">
        <v>1900000</v>
      </c>
      <c r="E7" s="9">
        <v>16000</v>
      </c>
      <c r="F7" s="9">
        <v>135</v>
      </c>
      <c r="G7" s="9">
        <f>E7*F7</f>
        <v>2160000</v>
      </c>
      <c r="H7" s="9">
        <f>G7-D7</f>
        <v>260000</v>
      </c>
    </row>
    <row r="8" spans="1:8" outlineLevel="2" x14ac:dyDescent="0.3">
      <c r="A8" s="25" t="s">
        <v>191</v>
      </c>
      <c r="B8" s="4"/>
      <c r="C8" s="4"/>
      <c r="D8" s="9"/>
      <c r="E8" s="9"/>
      <c r="F8" s="9"/>
      <c r="G8" s="9">
        <f>SUBTOTAL(1,G4:G7)</f>
        <v>3113500</v>
      </c>
      <c r="H8" s="9">
        <f>SUBTOTAL(1,H4:H7)</f>
        <v>878500</v>
      </c>
    </row>
    <row r="9" spans="1:8" outlineLevel="1" x14ac:dyDescent="0.3">
      <c r="A9" s="25" t="s">
        <v>187</v>
      </c>
      <c r="B9" s="4"/>
      <c r="C9" s="4"/>
      <c r="D9" s="9"/>
      <c r="E9" s="9"/>
      <c r="F9" s="9">
        <f>SUBTOTAL(9,F4:F7)</f>
        <v>706</v>
      </c>
      <c r="G9" s="9"/>
      <c r="H9" s="9"/>
    </row>
    <row r="10" spans="1:8" outlineLevel="3" x14ac:dyDescent="0.3">
      <c r="A10" s="4" t="s">
        <v>138</v>
      </c>
      <c r="B10" s="4" t="s">
        <v>139</v>
      </c>
      <c r="C10" s="4" t="s">
        <v>140</v>
      </c>
      <c r="D10" s="9">
        <v>3105000</v>
      </c>
      <c r="E10" s="9">
        <v>21000</v>
      </c>
      <c r="F10" s="9">
        <v>198</v>
      </c>
      <c r="G10" s="9">
        <f>E10*F10</f>
        <v>4158000</v>
      </c>
      <c r="H10" s="9">
        <f>G10-D10</f>
        <v>1053000</v>
      </c>
    </row>
    <row r="11" spans="1:8" outlineLevel="3" x14ac:dyDescent="0.3">
      <c r="A11" s="4" t="s">
        <v>138</v>
      </c>
      <c r="B11" s="4" t="s">
        <v>143</v>
      </c>
      <c r="C11" s="4" t="s">
        <v>140</v>
      </c>
      <c r="D11" s="9">
        <v>2070000</v>
      </c>
      <c r="E11" s="9">
        <v>18000</v>
      </c>
      <c r="F11" s="9">
        <v>168</v>
      </c>
      <c r="G11" s="9">
        <f>E11*F11</f>
        <v>3024000</v>
      </c>
      <c r="H11" s="9">
        <f>G11-D11</f>
        <v>954000</v>
      </c>
    </row>
    <row r="12" spans="1:8" outlineLevel="3" x14ac:dyDescent="0.3">
      <c r="A12" s="4" t="s">
        <v>138</v>
      </c>
      <c r="B12" s="4" t="s">
        <v>144</v>
      </c>
      <c r="C12" s="4" t="s">
        <v>109</v>
      </c>
      <c r="D12" s="9">
        <v>2730000</v>
      </c>
      <c r="E12" s="9">
        <v>20000</v>
      </c>
      <c r="F12" s="9">
        <v>183</v>
      </c>
      <c r="G12" s="9">
        <f>E12*F12</f>
        <v>3660000</v>
      </c>
      <c r="H12" s="9">
        <f>G12-D12</f>
        <v>930000</v>
      </c>
    </row>
    <row r="13" spans="1:8" outlineLevel="2" x14ac:dyDescent="0.3">
      <c r="A13" s="25" t="s">
        <v>192</v>
      </c>
      <c r="B13" s="4"/>
      <c r="C13" s="4"/>
      <c r="D13" s="9"/>
      <c r="E13" s="9"/>
      <c r="F13" s="9"/>
      <c r="G13" s="9">
        <f>SUBTOTAL(1,G10:G12)</f>
        <v>3614000</v>
      </c>
      <c r="H13" s="9">
        <f>SUBTOTAL(1,H10:H12)</f>
        <v>979000</v>
      </c>
    </row>
    <row r="14" spans="1:8" outlineLevel="1" x14ac:dyDescent="0.3">
      <c r="A14" s="25" t="s">
        <v>188</v>
      </c>
      <c r="B14" s="4"/>
      <c r="C14" s="4"/>
      <c r="D14" s="9"/>
      <c r="E14" s="9"/>
      <c r="F14" s="9">
        <f>SUBTOTAL(9,F10:F12)</f>
        <v>549</v>
      </c>
      <c r="G14" s="9"/>
      <c r="H14" s="9"/>
    </row>
    <row r="15" spans="1:8" outlineLevel="3" x14ac:dyDescent="0.3">
      <c r="A15" s="4" t="s">
        <v>136</v>
      </c>
      <c r="B15" s="4" t="s">
        <v>137</v>
      </c>
      <c r="C15" s="4" t="s">
        <v>109</v>
      </c>
      <c r="D15" s="9">
        <v>2880000</v>
      </c>
      <c r="E15" s="9">
        <v>19000</v>
      </c>
      <c r="F15" s="9">
        <v>222</v>
      </c>
      <c r="G15" s="9">
        <f>E15*F15</f>
        <v>4218000</v>
      </c>
      <c r="H15" s="9">
        <f>G15-D15</f>
        <v>1338000</v>
      </c>
    </row>
    <row r="16" spans="1:8" outlineLevel="3" x14ac:dyDescent="0.3">
      <c r="A16" s="4" t="s">
        <v>136</v>
      </c>
      <c r="B16" s="4" t="s">
        <v>141</v>
      </c>
      <c r="C16" s="4" t="s">
        <v>103</v>
      </c>
      <c r="D16" s="9">
        <v>2660000</v>
      </c>
      <c r="E16" s="9">
        <v>22000</v>
      </c>
      <c r="F16" s="9">
        <v>165</v>
      </c>
      <c r="G16" s="9">
        <f>E16*F16</f>
        <v>3630000</v>
      </c>
      <c r="H16" s="9">
        <f>G16-D16</f>
        <v>970000</v>
      </c>
    </row>
    <row r="17" spans="1:8" outlineLevel="3" x14ac:dyDescent="0.3">
      <c r="A17" s="4" t="s">
        <v>136</v>
      </c>
      <c r="B17" s="4" t="s">
        <v>146</v>
      </c>
      <c r="C17" s="4" t="s">
        <v>103</v>
      </c>
      <c r="D17" s="9">
        <v>1890000</v>
      </c>
      <c r="E17" s="9">
        <v>16000</v>
      </c>
      <c r="F17" s="9">
        <v>166</v>
      </c>
      <c r="G17" s="9">
        <f>E17*F17</f>
        <v>2656000</v>
      </c>
      <c r="H17" s="9">
        <f>G17-D17</f>
        <v>766000</v>
      </c>
    </row>
    <row r="18" spans="1:8" outlineLevel="3" x14ac:dyDescent="0.3">
      <c r="A18" s="4" t="s">
        <v>136</v>
      </c>
      <c r="B18" s="4" t="s">
        <v>147</v>
      </c>
      <c r="C18" s="4" t="s">
        <v>109</v>
      </c>
      <c r="D18" s="9">
        <v>1890000</v>
      </c>
      <c r="E18" s="9">
        <v>16000</v>
      </c>
      <c r="F18" s="9">
        <v>145</v>
      </c>
      <c r="G18" s="9">
        <f>E18*F18</f>
        <v>2320000</v>
      </c>
      <c r="H18" s="9">
        <f>G18-D18</f>
        <v>430000</v>
      </c>
    </row>
    <row r="19" spans="1:8" outlineLevel="2" x14ac:dyDescent="0.3">
      <c r="A19" s="28" t="s">
        <v>193</v>
      </c>
      <c r="B19" s="26"/>
      <c r="C19" s="26"/>
      <c r="D19" s="27"/>
      <c r="E19" s="27"/>
      <c r="F19" s="27"/>
      <c r="G19" s="27">
        <f>SUBTOTAL(1,G15:G18)</f>
        <v>3206000</v>
      </c>
      <c r="H19" s="27">
        <f>SUBTOTAL(1,H15:H18)</f>
        <v>876000</v>
      </c>
    </row>
    <row r="20" spans="1:8" outlineLevel="1" x14ac:dyDescent="0.3">
      <c r="A20" s="28" t="s">
        <v>189</v>
      </c>
      <c r="B20" s="26"/>
      <c r="C20" s="26"/>
      <c r="D20" s="27"/>
      <c r="E20" s="27"/>
      <c r="F20" s="27">
        <f>SUBTOTAL(9,F15:F18)</f>
        <v>698</v>
      </c>
      <c r="G20" s="27"/>
      <c r="H20" s="27"/>
    </row>
    <row r="21" spans="1:8" x14ac:dyDescent="0.3">
      <c r="A21" s="28" t="s">
        <v>194</v>
      </c>
      <c r="B21" s="26"/>
      <c r="C21" s="26"/>
      <c r="D21" s="27"/>
      <c r="E21" s="27"/>
      <c r="F21" s="27"/>
      <c r="G21" s="27">
        <f>SUBTOTAL(1,G4:G18)</f>
        <v>3283636.3636363638</v>
      </c>
      <c r="H21" s="27">
        <f>SUBTOTAL(1,H4:H18)</f>
        <v>905000</v>
      </c>
    </row>
    <row r="22" spans="1:8" x14ac:dyDescent="0.3">
      <c r="A22" s="28" t="s">
        <v>190</v>
      </c>
      <c r="B22" s="26"/>
      <c r="C22" s="26"/>
      <c r="D22" s="27"/>
      <c r="E22" s="27"/>
      <c r="F22" s="27">
        <f>SUBTOTAL(9,F4:F18)</f>
        <v>1953</v>
      </c>
      <c r="G22" s="27"/>
      <c r="H22" s="27"/>
    </row>
  </sheetData>
  <sortState xmlns:xlrd2="http://schemas.microsoft.com/office/spreadsheetml/2017/richdata2" ref="A4:H18">
    <sortCondition descending="1" ref="A3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sqref="A1:G1"/>
    </sheetView>
  </sheetViews>
  <sheetFormatPr defaultRowHeight="16.5" x14ac:dyDescent="0.3"/>
  <sheetData>
    <row r="1" spans="1:7" ht="20.25" x14ac:dyDescent="0.3">
      <c r="A1" s="11" t="s">
        <v>149</v>
      </c>
      <c r="B1" s="11"/>
      <c r="C1" s="11"/>
      <c r="D1" s="11"/>
      <c r="E1" s="11"/>
      <c r="F1" s="11"/>
      <c r="G1" s="11"/>
    </row>
    <row r="3" spans="1:7" x14ac:dyDescent="0.3">
      <c r="A3" s="4" t="s">
        <v>150</v>
      </c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  <c r="G3" s="4" t="s">
        <v>75</v>
      </c>
    </row>
    <row r="4" spans="1:7" x14ac:dyDescent="0.3">
      <c r="A4" s="4" t="s">
        <v>156</v>
      </c>
      <c r="B4" s="4" t="s">
        <v>157</v>
      </c>
      <c r="C4" s="4">
        <v>79</v>
      </c>
      <c r="D4" s="4">
        <v>77</v>
      </c>
      <c r="E4" s="4">
        <v>84</v>
      </c>
      <c r="F4" s="4">
        <v>73</v>
      </c>
      <c r="G4" s="10">
        <f>AVERAGE(C4:F4)</f>
        <v>78.25</v>
      </c>
    </row>
    <row r="5" spans="1:7" x14ac:dyDescent="0.3">
      <c r="A5" s="4" t="s">
        <v>158</v>
      </c>
      <c r="B5" s="4" t="s">
        <v>159</v>
      </c>
      <c r="C5" s="4">
        <v>83</v>
      </c>
      <c r="D5" s="4">
        <v>91</v>
      </c>
      <c r="E5" s="4">
        <v>90</v>
      </c>
      <c r="F5" s="4">
        <v>89</v>
      </c>
      <c r="G5" s="10">
        <f t="shared" ref="G5:G12" si="0">AVERAGE(C5:F5)</f>
        <v>88.25</v>
      </c>
    </row>
    <row r="6" spans="1:7" x14ac:dyDescent="0.3">
      <c r="A6" s="4" t="s">
        <v>160</v>
      </c>
      <c r="B6" s="4" t="s">
        <v>161</v>
      </c>
      <c r="C6" s="4">
        <v>94</v>
      </c>
      <c r="D6" s="4">
        <v>95</v>
      </c>
      <c r="E6" s="4">
        <v>96</v>
      </c>
      <c r="F6" s="4">
        <v>97</v>
      </c>
      <c r="G6" s="10">
        <f t="shared" si="0"/>
        <v>95.5</v>
      </c>
    </row>
    <row r="7" spans="1:7" x14ac:dyDescent="0.3">
      <c r="A7" s="4" t="s">
        <v>162</v>
      </c>
      <c r="B7" s="4" t="s">
        <v>159</v>
      </c>
      <c r="C7" s="4">
        <v>92</v>
      </c>
      <c r="D7" s="4">
        <v>90</v>
      </c>
      <c r="E7" s="4">
        <v>93</v>
      </c>
      <c r="F7" s="4">
        <v>91</v>
      </c>
      <c r="G7" s="10">
        <f t="shared" si="0"/>
        <v>91.5</v>
      </c>
    </row>
    <row r="8" spans="1:7" x14ac:dyDescent="0.3">
      <c r="A8" s="4" t="s">
        <v>163</v>
      </c>
      <c r="B8" s="4" t="s">
        <v>161</v>
      </c>
      <c r="C8" s="4">
        <v>95</v>
      </c>
      <c r="D8" s="4">
        <v>93</v>
      </c>
      <c r="E8" s="4">
        <v>83</v>
      </c>
      <c r="F8" s="4">
        <v>89</v>
      </c>
      <c r="G8" s="10">
        <f t="shared" si="0"/>
        <v>90</v>
      </c>
    </row>
    <row r="9" spans="1:7" x14ac:dyDescent="0.3">
      <c r="A9" s="4" t="s">
        <v>164</v>
      </c>
      <c r="B9" s="4" t="s">
        <v>157</v>
      </c>
      <c r="C9" s="4">
        <v>91</v>
      </c>
      <c r="D9" s="4">
        <v>94</v>
      </c>
      <c r="E9" s="4">
        <v>88</v>
      </c>
      <c r="F9" s="4">
        <v>90</v>
      </c>
      <c r="G9" s="10">
        <f t="shared" si="0"/>
        <v>90.75</v>
      </c>
    </row>
    <row r="10" spans="1:7" x14ac:dyDescent="0.3">
      <c r="A10" s="4" t="s">
        <v>165</v>
      </c>
      <c r="B10" s="4" t="s">
        <v>157</v>
      </c>
      <c r="C10" s="4">
        <v>83</v>
      </c>
      <c r="D10" s="4">
        <v>76</v>
      </c>
      <c r="E10" s="4">
        <v>80</v>
      </c>
      <c r="F10" s="4">
        <v>92</v>
      </c>
      <c r="G10" s="10">
        <f t="shared" si="0"/>
        <v>82.75</v>
      </c>
    </row>
    <row r="11" spans="1:7" x14ac:dyDescent="0.3">
      <c r="A11" s="4" t="s">
        <v>166</v>
      </c>
      <c r="B11" s="4" t="s">
        <v>161</v>
      </c>
      <c r="C11" s="4">
        <v>91</v>
      </c>
      <c r="D11" s="4">
        <v>83</v>
      </c>
      <c r="E11" s="4">
        <v>90</v>
      </c>
      <c r="F11" s="4">
        <v>87</v>
      </c>
      <c r="G11" s="10">
        <f t="shared" si="0"/>
        <v>87.75</v>
      </c>
    </row>
    <row r="12" spans="1:7" x14ac:dyDescent="0.3">
      <c r="A12" s="4" t="s">
        <v>167</v>
      </c>
      <c r="B12" s="4" t="s">
        <v>159</v>
      </c>
      <c r="C12" s="4">
        <v>72</v>
      </c>
      <c r="D12" s="4">
        <v>69</v>
      </c>
      <c r="E12" s="4">
        <v>76</v>
      </c>
      <c r="F12" s="4">
        <v>65</v>
      </c>
      <c r="G12" s="10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sqref="A1:E1"/>
    </sheetView>
  </sheetViews>
  <sheetFormatPr defaultRowHeight="16.5" x14ac:dyDescent="0.3"/>
  <cols>
    <col min="5" max="5" width="12.5" bestFit="1" customWidth="1"/>
    <col min="7" max="7" width="11.625" customWidth="1"/>
  </cols>
  <sheetData>
    <row r="1" spans="1:5" ht="20.25" x14ac:dyDescent="0.3">
      <c r="A1" s="11" t="s">
        <v>168</v>
      </c>
      <c r="B1" s="11"/>
      <c r="C1" s="11"/>
      <c r="D1" s="11"/>
      <c r="E1" s="11"/>
    </row>
    <row r="3" spans="1:5" x14ac:dyDescent="0.3">
      <c r="A3" s="4" t="s">
        <v>169</v>
      </c>
      <c r="B3" s="4" t="s">
        <v>170</v>
      </c>
      <c r="C3" s="4" t="s">
        <v>171</v>
      </c>
      <c r="D3" s="4" t="s">
        <v>172</v>
      </c>
      <c r="E3" s="4" t="s">
        <v>132</v>
      </c>
    </row>
    <row r="4" spans="1:5" x14ac:dyDescent="0.3">
      <c r="A4" s="4" t="s">
        <v>173</v>
      </c>
      <c r="B4" s="4" t="s">
        <v>174</v>
      </c>
      <c r="C4" s="29">
        <v>46800</v>
      </c>
      <c r="D4" s="4">
        <v>563</v>
      </c>
      <c r="E4" s="29">
        <f>C4*D4</f>
        <v>26348400</v>
      </c>
    </row>
    <row r="5" spans="1:5" x14ac:dyDescent="0.3">
      <c r="A5" s="4" t="s">
        <v>175</v>
      </c>
      <c r="B5" s="4" t="s">
        <v>176</v>
      </c>
      <c r="C5" s="29">
        <v>31500</v>
      </c>
      <c r="D5" s="4">
        <v>425</v>
      </c>
      <c r="E5" s="29">
        <f t="shared" ref="E5:E11" si="0">C5*D5</f>
        <v>13387500</v>
      </c>
    </row>
    <row r="6" spans="1:5" x14ac:dyDescent="0.3">
      <c r="A6" s="4" t="s">
        <v>177</v>
      </c>
      <c r="B6" s="4" t="s">
        <v>176</v>
      </c>
      <c r="C6" s="29">
        <v>43800</v>
      </c>
      <c r="D6" s="4">
        <v>152</v>
      </c>
      <c r="E6" s="29">
        <f t="shared" si="0"/>
        <v>6657600</v>
      </c>
    </row>
    <row r="7" spans="1:5" x14ac:dyDescent="0.3">
      <c r="A7" s="4" t="s">
        <v>178</v>
      </c>
      <c r="B7" s="4" t="s">
        <v>179</v>
      </c>
      <c r="C7" s="29">
        <v>31700</v>
      </c>
      <c r="D7" s="4">
        <v>95</v>
      </c>
      <c r="E7" s="29">
        <f t="shared" si="0"/>
        <v>3011500</v>
      </c>
    </row>
    <row r="8" spans="1:5" x14ac:dyDescent="0.3">
      <c r="A8" s="4" t="s">
        <v>180</v>
      </c>
      <c r="B8" s="4" t="s">
        <v>174</v>
      </c>
      <c r="C8" s="29">
        <v>39900</v>
      </c>
      <c r="D8" s="4">
        <v>357</v>
      </c>
      <c r="E8" s="29">
        <f t="shared" si="0"/>
        <v>14244300</v>
      </c>
    </row>
    <row r="9" spans="1:5" x14ac:dyDescent="0.3">
      <c r="A9" s="4" t="s">
        <v>181</v>
      </c>
      <c r="B9" s="4" t="s">
        <v>182</v>
      </c>
      <c r="C9" s="29">
        <v>27400</v>
      </c>
      <c r="D9" s="4">
        <v>392</v>
      </c>
      <c r="E9" s="29">
        <f t="shared" si="0"/>
        <v>10740800</v>
      </c>
    </row>
    <row r="10" spans="1:5" x14ac:dyDescent="0.3">
      <c r="A10" s="4" t="s">
        <v>183</v>
      </c>
      <c r="B10" s="4" t="s">
        <v>176</v>
      </c>
      <c r="C10" s="29">
        <v>30600</v>
      </c>
      <c r="D10" s="4">
        <v>246</v>
      </c>
      <c r="E10" s="29">
        <f t="shared" si="0"/>
        <v>7527600</v>
      </c>
    </row>
    <row r="11" spans="1:5" x14ac:dyDescent="0.3">
      <c r="A11" s="4" t="s">
        <v>184</v>
      </c>
      <c r="B11" s="4" t="s">
        <v>179</v>
      </c>
      <c r="C11" s="29">
        <v>26400</v>
      </c>
      <c r="D11" s="4">
        <v>135</v>
      </c>
      <c r="E11" s="29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workbookViewId="0">
      <selection sqref="A1:E1"/>
    </sheetView>
  </sheetViews>
  <sheetFormatPr defaultRowHeight="16.5" x14ac:dyDescent="0.3"/>
  <sheetData>
    <row r="1" spans="1:5" ht="20.25" x14ac:dyDescent="0.3">
      <c r="A1" s="11" t="s">
        <v>116</v>
      </c>
      <c r="B1" s="11"/>
      <c r="C1" s="11"/>
      <c r="D1" s="11"/>
      <c r="E1" s="11"/>
    </row>
    <row r="3" spans="1:5" x14ac:dyDescent="0.3">
      <c r="A3" s="4" t="s">
        <v>117</v>
      </c>
      <c r="B3" s="4" t="s">
        <v>118</v>
      </c>
      <c r="C3" s="4" t="s">
        <v>119</v>
      </c>
      <c r="D3" s="4" t="s">
        <v>120</v>
      </c>
      <c r="E3" s="4" t="s">
        <v>75</v>
      </c>
    </row>
    <row r="4" spans="1:5" x14ac:dyDescent="0.3">
      <c r="A4" s="4" t="s">
        <v>121</v>
      </c>
      <c r="B4" s="4">
        <v>83</v>
      </c>
      <c r="C4" s="4">
        <v>73</v>
      </c>
      <c r="D4" s="4">
        <v>84</v>
      </c>
      <c r="E4" s="4">
        <v>80</v>
      </c>
    </row>
    <row r="5" spans="1:5" x14ac:dyDescent="0.3">
      <c r="A5" s="4" t="s">
        <v>122</v>
      </c>
      <c r="B5" s="4">
        <v>40</v>
      </c>
      <c r="C5" s="4">
        <v>45</v>
      </c>
      <c r="D5" s="4">
        <v>44</v>
      </c>
      <c r="E5" s="4">
        <v>43</v>
      </c>
    </row>
    <row r="6" spans="1:5" x14ac:dyDescent="0.3">
      <c r="A6" s="4" t="s">
        <v>123</v>
      </c>
      <c r="B6" s="4">
        <v>37</v>
      </c>
      <c r="C6" s="4">
        <v>33</v>
      </c>
      <c r="D6" s="4">
        <v>38</v>
      </c>
      <c r="E6" s="4">
        <v>36</v>
      </c>
    </row>
    <row r="7" spans="1:5" x14ac:dyDescent="0.3">
      <c r="A7" s="4" t="s">
        <v>124</v>
      </c>
      <c r="B7" s="4">
        <v>44</v>
      </c>
      <c r="C7" s="4">
        <v>40</v>
      </c>
      <c r="D7" s="4">
        <v>42</v>
      </c>
      <c r="E7" s="4">
        <v>42</v>
      </c>
    </row>
    <row r="8" spans="1:5" x14ac:dyDescent="0.3">
      <c r="A8" s="4" t="s">
        <v>125</v>
      </c>
      <c r="B8" s="4">
        <v>72</v>
      </c>
      <c r="C8" s="4">
        <v>70</v>
      </c>
      <c r="D8" s="4">
        <v>65</v>
      </c>
      <c r="E8" s="4">
        <v>69</v>
      </c>
    </row>
    <row r="9" spans="1:5" x14ac:dyDescent="0.3">
      <c r="A9" s="4" t="s">
        <v>126</v>
      </c>
      <c r="B9" s="4">
        <v>73</v>
      </c>
      <c r="C9" s="4">
        <v>71</v>
      </c>
      <c r="D9" s="4">
        <v>78</v>
      </c>
      <c r="E9" s="4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SGKPRTBDFN</cp:lastModifiedBy>
  <dcterms:created xsi:type="dcterms:W3CDTF">2023-04-27T08:01:32Z</dcterms:created>
  <dcterms:modified xsi:type="dcterms:W3CDTF">2024-08-28T13:30:29Z</dcterms:modified>
</cp:coreProperties>
</file>