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신준혁 2025-2학기\컴활1급실기\01 엑셀\03 기본모의고사\"/>
    </mc:Choice>
  </mc:AlternateContent>
  <xr:revisionPtr revIDLastSave="0" documentId="13_ncr:1_{8156840A-8C6C-4246-AED0-1172713447D4}" xr6:coauthVersionLast="47" xr6:coauthVersionMax="47" xr10:uidLastSave="{00000000-0000-0000-0000-000000000000}"/>
  <bookViews>
    <workbookView xWindow="-110" yWindow="-110" windowWidth="25820" windowHeight="15500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I51" i="2"/>
  <c r="I52" i="2"/>
  <c r="I53" i="2"/>
  <c r="I54" i="2"/>
  <c r="I55" i="2"/>
  <c r="I56" i="2"/>
  <c r="I57" i="2"/>
  <c r="I58" i="2"/>
  <c r="I59" i="2"/>
  <c r="I60" i="2"/>
  <c r="I61" i="2"/>
  <c r="I49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E30" i="2"/>
  <c r="E31" i="2"/>
  <c r="E32" i="2"/>
  <c r="E33" i="2"/>
  <c r="E34" i="2"/>
  <c r="E35" i="2"/>
  <c r="E36" i="2"/>
  <c r="E37" i="2"/>
  <c r="E29" i="2"/>
  <c r="G31" i="2"/>
  <c r="G29" i="2"/>
  <c r="H11" i="2" a="1"/>
  <c r="H17" i="2" a="1"/>
  <c r="H23" i="2" a="1"/>
  <c r="H12" i="2" a="1"/>
  <c r="H18" i="2" a="1"/>
  <c r="H13" i="2" a="1"/>
  <c r="H19" i="2" a="1"/>
  <c r="H25" i="2" a="1"/>
  <c r="H14" i="2" a="1"/>
  <c r="H20" i="2" a="1"/>
  <c r="H15" i="2" a="1"/>
  <c r="H21" i="2" a="1"/>
  <c r="H16" i="2" a="1"/>
  <c r="H22" i="2" a="1"/>
  <c r="H24" i="2" a="1"/>
  <c r="H10" i="2" a="1"/>
  <c r="H24" i="2" l="1"/>
  <c r="H22" i="2"/>
  <c r="H16" i="2"/>
  <c r="H21" i="2"/>
  <c r="H15" i="2"/>
  <c r="H20" i="2"/>
  <c r="H14" i="2"/>
  <c r="H25" i="2"/>
  <c r="H19" i="2"/>
  <c r="H13" i="2"/>
  <c r="H18" i="2"/>
  <c r="H12" i="2"/>
  <c r="H23" i="2"/>
  <c r="H17" i="2"/>
  <c r="H11" i="2"/>
  <c r="H10" i="2"/>
  <c r="C30" i="2"/>
  <c r="C31" i="2"/>
  <c r="C32" i="2"/>
  <c r="C33" i="2"/>
  <c r="C34" i="2"/>
  <c r="C35" i="2"/>
  <c r="C36" i="2"/>
  <c r="C37" i="2"/>
  <c r="C29" i="2"/>
  <c r="C3" i="2" a="1"/>
  <c r="C3" i="2" s="1"/>
  <c r="C4" i="2" a="1"/>
  <c r="C4" i="2" s="1"/>
  <c r="C5" i="2" a="1"/>
  <c r="C5" i="2" s="1"/>
  <c r="C6" i="2" a="1"/>
  <c r="C6" i="2" s="1"/>
  <c r="B4" i="2" a="1"/>
  <c r="B4" i="2" s="1"/>
  <c r="B5" i="2" a="1"/>
  <c r="B5" i="2" s="1"/>
  <c r="B6" i="2" a="1"/>
  <c r="B6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9C7FD0-91E7-4F0C-831D-386FE1F5595D}" name="MS Access Database_Query" type="1" refreshedVersion="8" background="1">
    <dbPr connection="DSN=MS Access Database;DBQ=C:\신준혁의 모든것\신준혁 2025-1학기\2025_기본서_컴활1급실기_250715\01 엑셀\03 기본모의고사\정보검색.accdb;DefaultDir=C:\신준혁의 모든것\신준혁 2025-1학기\2025_기본서_컴활1급실기_250715\01 엑셀\03 기본모의고사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정보검색결과 정보검색결과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<sst xmlns="http://schemas.openxmlformats.org/spreadsheetml/2006/main" count="371" uniqueCount="242">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</sst>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7">
    <dxf>
      <fill>
        <patternFill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5-4ABC-850B-40649F55BB92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5-4ABC-850B-40649F55BB92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5-4ABC-850B-40649F55BB92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A5-4ABC-850B-40649F55BB92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A5-4ABC-850B-40649F55BB92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A5-4ABC-850B-40649F55B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FECA30C8-E66E-664F-51CC-F1BF5FEC940E}"/>
            </a:ext>
          </a:extLst>
        </xdr:cNvPr>
        <xdr:cNvSpPr/>
      </xdr:nvSpPr>
      <xdr:spPr>
        <a:xfrm>
          <a:off x="26162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059222D3-FFE8-5097-100F-F0C49DAE1533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4" name="육각형 3">
          <a:extLst>
            <a:ext uri="{FF2B5EF4-FFF2-40B4-BE49-F238E27FC236}">
              <a16:creationId xmlns:a16="http://schemas.microsoft.com/office/drawing/2014/main" id="{371DF815-0C5E-3BE8-6C2F-7E3FC2D71A99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146050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준호" refreshedDate="46250.046432754629" backgroundQuery="1" createdVersion="8" refreshedVersion="8" minRefreshableVersion="3" recordCount="21" xr:uid="{9FCD3532-FBEE-4F3A-AA64-48258869300B}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0FA1A6-2809-4404-82E1-97E42167AA2B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J8" sqref="J8"/>
    </sheetView>
  </sheetViews>
  <sheetFormatPr defaultRowHeight="17" x14ac:dyDescent="0.45"/>
  <cols>
    <col min="2" max="2" width="11.58203125" bestFit="1" customWidth="1"/>
    <col min="3" max="3" width="9.08203125" bestFit="1" customWidth="1"/>
    <col min="4" max="4" width="9.83203125" bestFit="1" customWidth="1"/>
    <col min="5" max="5" width="9" bestFit="1" customWidth="1"/>
    <col min="6" max="6" width="9.3320312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5.5" x14ac:dyDescent="0.45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5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5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5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5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5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5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5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5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5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5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5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5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5">
      <c r="A17" s="1" t="s">
        <v>230</v>
      </c>
    </row>
    <row r="18" spans="1:8" x14ac:dyDescent="0.45">
      <c r="A18" t="b">
        <f>AND(AVERAGE($G$4:$G$15)&lt;$G4,AVERAGE($H$4:$H$15)&lt;$H4)</f>
        <v>0</v>
      </c>
    </row>
    <row r="20" spans="1:8" x14ac:dyDescent="0.45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5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5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5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5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5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5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4" priority="2">
      <formula>OR(LEFT($A15,1)="C",LEFT($A15,1)="D",$E15&gt;=0.5)</formula>
    </cfRule>
  </conditionalFormatting>
  <conditionalFormatting sqref="A4:H15">
    <cfRule type="expression" dxfId="3" priority="1">
      <formula>OR(OR(LEFT($A4,1)="C",LEFT($A4,1)="D"),$E4&gt;(12/24))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I5" sqref="I5"/>
    </sheetView>
  </sheetViews>
  <sheetFormatPr defaultRowHeight="17" x14ac:dyDescent="0.45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58203125" customWidth="1"/>
  </cols>
  <sheetData>
    <row r="4" spans="2:6" x14ac:dyDescent="0.45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5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45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45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45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45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45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45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>
      <selection activeCell="I49" sqref="I49:I61"/>
    </sheetView>
  </sheetViews>
  <sheetFormatPr defaultRowHeight="17" x14ac:dyDescent="0.45"/>
  <cols>
    <col min="1" max="1" width="11" bestFit="1" customWidth="1"/>
    <col min="2" max="2" width="12.33203125" customWidth="1"/>
    <col min="3" max="3" width="21.33203125" bestFit="1" customWidth="1"/>
    <col min="4" max="4" width="15.25" customWidth="1"/>
    <col min="5" max="5" width="13.08203125" customWidth="1"/>
    <col min="6" max="6" width="11.25" customWidth="1"/>
    <col min="7" max="7" width="11.58203125" customWidth="1"/>
    <col min="8" max="8" width="13" bestFit="1" customWidth="1"/>
    <col min="9" max="9" width="12.58203125" customWidth="1"/>
  </cols>
  <sheetData>
    <row r="1" spans="1:8" x14ac:dyDescent="0.45">
      <c r="A1" t="s">
        <v>126</v>
      </c>
    </row>
    <row r="2" spans="1:8" x14ac:dyDescent="0.45">
      <c r="A2" s="4" t="s">
        <v>32</v>
      </c>
      <c r="B2" s="7">
        <v>2022</v>
      </c>
      <c r="C2" s="7">
        <v>2023</v>
      </c>
    </row>
    <row r="3" spans="1:8" x14ac:dyDescent="0.45">
      <c r="A3" s="5" t="s">
        <v>33</v>
      </c>
      <c r="B3" s="8">
        <f t="array" ref="B3">AVERAGE(IF(($A3=$F$10:$F$25)*(YEAR($D$10:$D$25)=B$2),$G$10:$G$25))</f>
        <v>500</v>
      </c>
      <c r="C3" s="8">
        <f t="array" ref="C3">AVERAGE(IF(($A3=$F$10:$F$25)*(YEAR($D$10:$D$25)=C$2),$G$10:$G$25))</f>
        <v>2000</v>
      </c>
    </row>
    <row r="4" spans="1:8" x14ac:dyDescent="0.45">
      <c r="A4" s="5" t="s">
        <v>34</v>
      </c>
      <c r="B4" s="8">
        <f t="array" ref="B4">AVERAGE(IF(($A4=$F$10:$F$25)*(YEAR($D$10:$D$25)=B$2),$G$10:$G$25))</f>
        <v>750</v>
      </c>
      <c r="C4" s="8">
        <f t="array" ref="C4">AVERAGE(IF(($A4=$F$10:$F$25)*(YEAR($D$10:$D$25)=C$2),$G$10:$G$25))</f>
        <v>750</v>
      </c>
    </row>
    <row r="5" spans="1:8" x14ac:dyDescent="0.45">
      <c r="A5" s="5" t="s">
        <v>35</v>
      </c>
      <c r="B5" s="8">
        <f t="array" ref="B5">AVERAGE(IF(($A5=$F$10:$F$25)*(YEAR($D$10:$D$25)=B$2),$G$10:$G$25))</f>
        <v>1000</v>
      </c>
      <c r="C5" s="8">
        <f t="array" ref="C5">AVERAGE(IF(($A5=$F$10:$F$25)*(YEAR($D$10:$D$25)=C$2),$G$10:$G$25))</f>
        <v>1000</v>
      </c>
    </row>
    <row r="6" spans="1:8" x14ac:dyDescent="0.45">
      <c r="A6" s="5" t="s">
        <v>36</v>
      </c>
      <c r="B6" s="8">
        <f t="array" ref="B6">AVERAGE(IF(($A6=$F$10:$F$25)*(YEAR($D$10:$D$25)=B$2),$G$10:$G$25))</f>
        <v>1833.3333333333333</v>
      </c>
      <c r="C6" s="8">
        <f t="array" ref="C6">AVERAGE(IF(($A6=$F$10:$F$25)*(YEAR($D$10:$D$25)=C$2),$G$10:$G$25))</f>
        <v>1500</v>
      </c>
    </row>
    <row r="8" spans="1:8" x14ac:dyDescent="0.45">
      <c r="A8" t="s">
        <v>17</v>
      </c>
    </row>
    <row r="9" spans="1:8" x14ac:dyDescent="0.45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5">
      <c r="A10" s="4" t="s">
        <v>44</v>
      </c>
      <c r="B10" s="4" t="str">
        <f>TEXT(RIGHT($A10,LEN($A10)-4),"00")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won원가대여횟수($E10,G10)</f>
        <v>★★</v>
      </c>
    </row>
    <row r="11" spans="1:8" x14ac:dyDescent="0.45">
      <c r="A11" s="4" t="s">
        <v>46</v>
      </c>
      <c r="B11" s="4" t="str">
        <f t="shared" ref="B11:B25" si="0">TEXT(RIGHT($A11,LEN($A11)-4),"00")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won원가대여횟수($E11,G11)</f>
        <v>★</v>
      </c>
    </row>
    <row r="12" spans="1:8" x14ac:dyDescent="0.45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won원가대여횟수($E12,G12)</f>
        <v>★</v>
      </c>
    </row>
    <row r="13" spans="1:8" x14ac:dyDescent="0.45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won원가대여횟수($E13,G13)</f>
        <v>★</v>
      </c>
    </row>
    <row r="14" spans="1:8" x14ac:dyDescent="0.45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won원가대여횟수($E14,G14)</f>
        <v>★★★★★</v>
      </c>
    </row>
    <row r="15" spans="1:8" x14ac:dyDescent="0.45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won원가대여횟수($E15,G15)</f>
        <v>★★</v>
      </c>
    </row>
    <row r="16" spans="1:8" x14ac:dyDescent="0.45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won원가대여횟수($E16,G16)</f>
        <v>★</v>
      </c>
    </row>
    <row r="17" spans="1:8" x14ac:dyDescent="0.45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won원가대여횟수($E17,G17)</f>
        <v>★</v>
      </c>
    </row>
    <row r="18" spans="1:8" x14ac:dyDescent="0.45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won원가대여횟수($E18,G18)</f>
        <v>★</v>
      </c>
    </row>
    <row r="19" spans="1:8" x14ac:dyDescent="0.45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won원가대여횟수($E19,G19)</f>
        <v>★★</v>
      </c>
    </row>
    <row r="20" spans="1:8" x14ac:dyDescent="0.45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won원가대여횟수($E20,G20)</f>
        <v>★★</v>
      </c>
    </row>
    <row r="21" spans="1:8" x14ac:dyDescent="0.45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won원가대여횟수($E21,G21)</f>
        <v>★★★★</v>
      </c>
    </row>
    <row r="22" spans="1:8" x14ac:dyDescent="0.45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won원가대여횟수($E22,G22)</f>
        <v>★</v>
      </c>
    </row>
    <row r="23" spans="1:8" x14ac:dyDescent="0.45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won원가대여횟수($E23,G23)</f>
        <v>★</v>
      </c>
    </row>
    <row r="24" spans="1:8" x14ac:dyDescent="0.45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won원가대여횟수($E24,G24)</f>
        <v>★★★★★</v>
      </c>
    </row>
    <row r="25" spans="1:8" x14ac:dyDescent="0.45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won원가대여횟수($E25,G25)</f>
        <v>★</v>
      </c>
    </row>
    <row r="27" spans="1:8" x14ac:dyDescent="0.45">
      <c r="A27" t="s">
        <v>76</v>
      </c>
      <c r="B27" s="26" t="s">
        <v>77</v>
      </c>
      <c r="C27" s="26"/>
      <c r="D27" s="26"/>
      <c r="E27" s="26"/>
    </row>
    <row r="28" spans="1:8" x14ac:dyDescent="0.45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5">
      <c r="A29" s="4" t="s">
        <v>84</v>
      </c>
      <c r="B29" s="6">
        <v>520</v>
      </c>
      <c r="C29" s="8">
        <f>$B29*HLOOKUP($A29,$H$35:$J$36,2,FALSE)</f>
        <v>540800</v>
      </c>
      <c r="D29" s="6">
        <v>53</v>
      </c>
      <c r="E29" s="8">
        <f>$D29*HLOOKUP($A29,$H$35:$J$37,3,FALSE)</f>
        <v>74730</v>
      </c>
      <c r="G29" s="29" t="str">
        <f>LOOKUP(LARGE($D$29:$D$37,3),$D$29:$D$37,$A$29:$A$37)</f>
        <v>라거</v>
      </c>
      <c r="H29" s="30"/>
    </row>
    <row r="30" spans="1:8" x14ac:dyDescent="0.45">
      <c r="A30" s="4" t="s">
        <v>85</v>
      </c>
      <c r="B30" s="6">
        <v>35</v>
      </c>
      <c r="C30" s="8">
        <f t="shared" ref="C30:C37" si="1">$B30*HLOOKUP($A30,$H$35:$J$36,2,FALSE)</f>
        <v>36750</v>
      </c>
      <c r="D30" s="6">
        <v>95</v>
      </c>
      <c r="E30" s="8">
        <f t="shared" ref="E30:E37" si="2">$D30*HLOOKUP($A30,$H$35:$J$37,3,FALSE)</f>
        <v>134900</v>
      </c>
      <c r="G30" s="27" t="s">
        <v>86</v>
      </c>
      <c r="H30" s="28"/>
    </row>
    <row r="31" spans="1:8" x14ac:dyDescent="0.45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29" t="str">
        <f>LOOKUP(SMALL($D$29:$D$37,2),$D$29:$D$37,$A$29:$A$37)</f>
        <v>하이트</v>
      </c>
      <c r="H31" s="30"/>
    </row>
    <row r="32" spans="1:8" x14ac:dyDescent="0.45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5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5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5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5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5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5">
      <c r="A39" t="s">
        <v>91</v>
      </c>
      <c r="E39" t="s">
        <v>92</v>
      </c>
    </row>
    <row r="40" spans="1:10" x14ac:dyDescent="0.45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5">
      <c r="A41" s="4">
        <v>0</v>
      </c>
      <c r="B41" s="10">
        <v>0</v>
      </c>
      <c r="E41" s="24">
        <v>4</v>
      </c>
      <c r="F41" s="4">
        <v>0</v>
      </c>
    </row>
    <row r="42" spans="1:10" x14ac:dyDescent="0.45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5">
      <c r="A43" s="4">
        <v>70</v>
      </c>
      <c r="B43" s="10">
        <v>0.03</v>
      </c>
      <c r="E43" s="24">
        <v>1</v>
      </c>
      <c r="F43" s="4">
        <v>5</v>
      </c>
    </row>
    <row r="44" spans="1:10" x14ac:dyDescent="0.45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5">
      <c r="A45" s="4">
        <v>90</v>
      </c>
      <c r="B45" s="10">
        <v>0.04</v>
      </c>
    </row>
    <row r="47" spans="1:10" x14ac:dyDescent="0.45">
      <c r="A47" t="s">
        <v>96</v>
      </c>
    </row>
    <row r="48" spans="1:10" x14ac:dyDescent="0.45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5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_xlfn.XLOOKUP($D49,$E$41:$E$44,$F$41:$F$44,,-1)+IF(SUMPRODUCT($E49:$G49,{0.3,0.3,0.4})&gt;=70,5,0)</f>
        <v>0</v>
      </c>
      <c r="I49" s="11">
        <f>VLOOKUP(AVERAGE($E49:$G49),$A$41:$B$45,2)+IF(ISBLANK($D49),0.05,0)</f>
        <v>0</v>
      </c>
    </row>
    <row r="50" spans="1:9" x14ac:dyDescent="0.45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_xlfn.XLOOKUP($D50,$E$41:$E$44,$F$41:$F$44,,-1)+IF(SUMPRODUCT($E50:$G50,{0.3,0.3,0.4})&gt;=70,5,0)</f>
        <v>8</v>
      </c>
      <c r="I50" s="11">
        <f t="shared" ref="I50:I61" si="3">VLOOKUP(AVERAGE($E50:$G50),$A$41:$B$45,2)+IF(ISBLANK($D50),0.05,0)</f>
        <v>0.03</v>
      </c>
    </row>
    <row r="51" spans="1:9" x14ac:dyDescent="0.45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_xlfn.XLOOKUP($D51,$E$41:$E$44,$F$41:$F$44,,-1)+IF(SUMPRODUCT($E51:$G51,{0.3,0.3,0.4})&gt;=70,5,0)</f>
        <v>15</v>
      </c>
      <c r="I51" s="11">
        <f t="shared" si="3"/>
        <v>3.5000000000000003E-2</v>
      </c>
    </row>
    <row r="52" spans="1:9" x14ac:dyDescent="0.45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_xlfn.XLOOKUP($D52,$E$41:$E$44,$F$41:$F$44,,-1)+IF(SUMPRODUCT($E52:$G52,{0.3,0.3,0.4})&gt;=70,5,0)</f>
        <v>10</v>
      </c>
      <c r="I52" s="11">
        <f t="shared" si="3"/>
        <v>0.03</v>
      </c>
    </row>
    <row r="53" spans="1:9" x14ac:dyDescent="0.45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_xlfn.XLOOKUP($D53,$E$41:$E$44,$F$41:$F$44,,-1)+IF(SUMPRODUCT($E53:$G53,{0.3,0.3,0.4})&gt;=70,5,0)</f>
        <v>10</v>
      </c>
      <c r="I53" s="11">
        <f t="shared" si="3"/>
        <v>3.5000000000000003E-2</v>
      </c>
    </row>
    <row r="54" spans="1:9" x14ac:dyDescent="0.45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_xlfn.XLOOKUP($D54,$E$41:$E$44,$F$41:$F$44,,-1)+IF(SUMPRODUCT($E54:$G54,{0.3,0.3,0.4})&gt;=70,5,0)</f>
        <v>8</v>
      </c>
      <c r="I54" s="11">
        <f t="shared" si="3"/>
        <v>0.03</v>
      </c>
    </row>
    <row r="55" spans="1:9" x14ac:dyDescent="0.45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_xlfn.XLOOKUP($D55,$E$41:$E$44,$F$41:$F$44,,-1)+IF(SUMPRODUCT($E55:$G55,{0.3,0.3,0.4})&gt;=70,5,0)</f>
        <v>3</v>
      </c>
      <c r="I55" s="11">
        <f t="shared" si="3"/>
        <v>2.5000000000000001E-2</v>
      </c>
    </row>
    <row r="56" spans="1:9" x14ac:dyDescent="0.45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_xlfn.XLOOKUP($D56,$E$41:$E$44,$F$41:$F$44,,-1)+IF(SUMPRODUCT($E56:$G56,{0.3,0.3,0.4})&gt;=70,5,0)</f>
        <v>15</v>
      </c>
      <c r="I56" s="11">
        <f t="shared" si="3"/>
        <v>3.5000000000000003E-2</v>
      </c>
    </row>
    <row r="57" spans="1:9" x14ac:dyDescent="0.45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_xlfn.XLOOKUP($D57,$E$41:$E$44,$F$41:$F$44,,-1)+IF(SUMPRODUCT($E57:$G57,{0.3,0.3,0.4})&gt;=70,5,0)</f>
        <v>3</v>
      </c>
      <c r="I57" s="11">
        <f t="shared" si="3"/>
        <v>2.5000000000000001E-2</v>
      </c>
    </row>
    <row r="58" spans="1:9" x14ac:dyDescent="0.45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_xlfn.XLOOKUP($D58,$E$41:$E$44,$F$41:$F$44,,-1)+IF(SUMPRODUCT($E58:$G58,{0.3,0.3,0.4})&gt;=70,5,0)</f>
        <v>10</v>
      </c>
      <c r="I58" s="11">
        <f t="shared" si="3"/>
        <v>0.03</v>
      </c>
    </row>
    <row r="59" spans="1:9" x14ac:dyDescent="0.45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_xlfn.XLOOKUP($D59,$E$41:$E$44,$F$41:$F$44,,-1)+IF(SUMPRODUCT($E59:$G59,{0.3,0.3,0.4})&gt;=70,5,0)</f>
        <v>5</v>
      </c>
      <c r="I59" s="11">
        <f t="shared" si="3"/>
        <v>0.03</v>
      </c>
    </row>
    <row r="60" spans="1:9" x14ac:dyDescent="0.45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_xlfn.XLOOKUP($D60,$E$41:$E$44,$F$41:$F$44,,-1)+IF(SUMPRODUCT($E60:$G60,{0.3,0.3,0.4})&gt;=70,5,0)</f>
        <v>3</v>
      </c>
      <c r="I60" s="11">
        <f t="shared" si="3"/>
        <v>2.5000000000000001E-2</v>
      </c>
    </row>
    <row r="61" spans="1:9" x14ac:dyDescent="0.45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_xlfn.XLOOKUP($D61,$E$41:$E$44,$F$41:$F$44,,-1)+IF(SUMPRODUCT($E61:$G61,{0.3,0.3,0.4})&gt;=70,5,0)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A8" sqref="A8"/>
    </sheetView>
  </sheetViews>
  <sheetFormatPr defaultRowHeight="17" x14ac:dyDescent="0.45"/>
  <cols>
    <col min="1" max="1" width="20.6640625" bestFit="1" customWidth="1"/>
    <col min="2" max="3" width="15.33203125" bestFit="1" customWidth="1"/>
    <col min="4" max="6" width="8.83203125" bestFit="1" customWidth="1"/>
    <col min="7" max="7" width="20.6640625" bestFit="1" customWidth="1"/>
  </cols>
  <sheetData>
    <row r="1" spans="1:6" x14ac:dyDescent="0.45">
      <c r="A1" s="34" t="s">
        <v>18</v>
      </c>
      <c r="B1" t="s">
        <v>231</v>
      </c>
    </row>
    <row r="3" spans="1:6" x14ac:dyDescent="0.45">
      <c r="D3" s="34" t="s">
        <v>128</v>
      </c>
    </row>
    <row r="4" spans="1:6" x14ac:dyDescent="0.45">
      <c r="A4" s="34" t="s">
        <v>238</v>
      </c>
      <c r="B4" s="34" t="s">
        <v>127</v>
      </c>
      <c r="C4" s="34" t="s">
        <v>237</v>
      </c>
      <c r="D4" t="s">
        <v>136</v>
      </c>
      <c r="E4" t="s">
        <v>139</v>
      </c>
      <c r="F4" t="s">
        <v>232</v>
      </c>
    </row>
    <row r="5" spans="1:6" x14ac:dyDescent="0.45">
      <c r="A5" t="s">
        <v>239</v>
      </c>
      <c r="D5" s="35"/>
      <c r="E5" s="35"/>
      <c r="F5" s="35"/>
    </row>
    <row r="6" spans="1:6" x14ac:dyDescent="0.45">
      <c r="C6" t="s">
        <v>233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45">
      <c r="C7" t="s">
        <v>236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45">
      <c r="A8" t="s">
        <v>240</v>
      </c>
      <c r="D8" s="35"/>
      <c r="E8" s="35"/>
      <c r="F8" s="35"/>
    </row>
    <row r="9" spans="1:6" x14ac:dyDescent="0.45">
      <c r="C9" t="s">
        <v>233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45">
      <c r="C10" t="s">
        <v>236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45">
      <c r="A11" t="s">
        <v>241</v>
      </c>
      <c r="D11" s="35"/>
      <c r="E11" s="35"/>
      <c r="F11" s="35"/>
    </row>
    <row r="12" spans="1:6" x14ac:dyDescent="0.45">
      <c r="C12" t="s">
        <v>233</v>
      </c>
      <c r="D12" s="35">
        <v>0</v>
      </c>
      <c r="E12" s="35">
        <v>0.11914893617021277</v>
      </c>
      <c r="F12" s="35">
        <v>5.3639846743295021E-2</v>
      </c>
    </row>
    <row r="13" spans="1:6" x14ac:dyDescent="0.45">
      <c r="C13" t="s">
        <v>236</v>
      </c>
      <c r="D13" s="35">
        <v>0</v>
      </c>
      <c r="E13" s="35">
        <v>9.9315068493150679E-2</v>
      </c>
      <c r="F13" s="35">
        <v>4.3348281016442454E-2</v>
      </c>
    </row>
    <row r="14" spans="1:6" x14ac:dyDescent="0.45">
      <c r="A14" t="s">
        <v>234</v>
      </c>
      <c r="D14" s="35">
        <v>1</v>
      </c>
      <c r="E14" s="35">
        <v>1</v>
      </c>
      <c r="F14" s="35">
        <v>1</v>
      </c>
    </row>
    <row r="15" spans="1:6" x14ac:dyDescent="0.45">
      <c r="A15" t="s">
        <v>235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H2" sqref="H2"/>
    </sheetView>
  </sheetViews>
  <sheetFormatPr defaultRowHeight="17" x14ac:dyDescent="0.45"/>
  <cols>
    <col min="4" max="7" width="10.58203125" bestFit="1" customWidth="1"/>
    <col min="8" max="8" width="11.83203125" bestFit="1" customWidth="1"/>
  </cols>
  <sheetData>
    <row r="1" spans="1:8" x14ac:dyDescent="0.45">
      <c r="A1" t="s">
        <v>126</v>
      </c>
    </row>
    <row r="2" spans="1:8" x14ac:dyDescent="0.45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5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5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45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5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5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5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5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5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5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5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5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5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5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5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5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5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5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5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5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5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5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5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:G24" xr:uid="{B80AA71E-CB6B-4F51-BDB2-BB123C9DFD78}">
      <formula1>SUM($D3:$G3)&lt;=100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/>
  </sheetViews>
  <sheetFormatPr defaultRowHeight="17" x14ac:dyDescent="0.45"/>
  <sheetData>
    <row r="1" spans="1:5" x14ac:dyDescent="0.45">
      <c r="B1" t="s">
        <v>180</v>
      </c>
    </row>
    <row r="2" spans="1:5" x14ac:dyDescent="0.45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5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5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5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5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5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5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5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5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K6" sqref="K6"/>
    </sheetView>
  </sheetViews>
  <sheetFormatPr defaultRowHeight="17" x14ac:dyDescent="0.45"/>
  <cols>
    <col min="1" max="1" width="7.08203125" bestFit="1" customWidth="1"/>
    <col min="2" max="2" width="5.83203125" bestFit="1" customWidth="1"/>
    <col min="3" max="3" width="13.83203125" bestFit="1" customWidth="1"/>
    <col min="4" max="8" width="7.58203125" customWidth="1"/>
  </cols>
  <sheetData>
    <row r="1" spans="1:8" ht="21" x14ac:dyDescent="0.45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5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5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5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5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5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5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5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5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5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5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5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2" priority="1" aboveAverage="0"/>
    <cfRule type="aboveAverage" dxfId="1" priority="2" aboveAverage="0"/>
    <cfRule type="aboveAverage" dxfId="0" priority="3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tabSelected="1" workbookViewId="0">
      <selection activeCell="D7" sqref="A7:D7"/>
    </sheetView>
  </sheetViews>
  <sheetFormatPr defaultRowHeight="17" x14ac:dyDescent="0.45"/>
  <cols>
    <col min="1" max="1" width="14.33203125" bestFit="1" customWidth="1"/>
  </cols>
  <sheetData>
    <row r="1" spans="1:4" x14ac:dyDescent="0.45">
      <c r="A1" t="s">
        <v>223</v>
      </c>
    </row>
    <row r="3" spans="1:4" x14ac:dyDescent="0.45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5">
      <c r="A4" s="21">
        <v>45301</v>
      </c>
      <c r="B4" t="s">
        <v>188</v>
      </c>
      <c r="C4">
        <v>3</v>
      </c>
      <c r="D4" s="22">
        <v>2850</v>
      </c>
    </row>
    <row r="5" spans="1:4" x14ac:dyDescent="0.45">
      <c r="A5" s="21">
        <v>45301</v>
      </c>
      <c r="B5" t="s">
        <v>190</v>
      </c>
      <c r="C5">
        <v>10</v>
      </c>
      <c r="D5" s="22">
        <v>3400</v>
      </c>
    </row>
    <row r="6" spans="1:4" x14ac:dyDescent="0.45">
      <c r="A6" s="21">
        <v>45301</v>
      </c>
      <c r="B6" t="s">
        <v>189</v>
      </c>
      <c r="C6">
        <v>6</v>
      </c>
      <c r="D6" s="22">
        <v>3360</v>
      </c>
    </row>
    <row r="7" spans="1:4" x14ac:dyDescent="0.45">
      <c r="A7" s="21"/>
      <c r="D7" s="2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165100</xdr:colOff>
                <xdr:row>3</xdr:row>
                <xdr:rowOff>139700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2023-05-11T11:47:16Z</dcterms:created>
  <dcterms:modified xsi:type="dcterms:W3CDTF">2026-08-16T17:49:09Z</dcterms:modified>
</cp:coreProperties>
</file>