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9902FB7-6B32-4488-BD21-6E31243D764A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'분석작업-2'!$H$2:$H$24</definedName>
    <definedName name="_xleta.LARGE" hidden="1" xlm="1">#NAME?</definedName>
    <definedName name="_xleta.T" hidden="1" xlm="1">#NAME?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I51" i="2"/>
  <c r="I52" i="2"/>
  <c r="I53" i="2"/>
  <c r="I54" i="2"/>
  <c r="I55" i="2"/>
  <c r="I56" i="2"/>
  <c r="I57" i="2"/>
  <c r="I58" i="2"/>
  <c r="I59" i="2"/>
  <c r="I60" i="2"/>
  <c r="I61" i="2"/>
  <c r="I49" i="2"/>
  <c r="H50" i="2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E30" i="2"/>
  <c r="E31" i="2"/>
  <c r="E32" i="2"/>
  <c r="E33" i="2"/>
  <c r="E34" i="2"/>
  <c r="E35" i="2"/>
  <c r="E36" i="2"/>
  <c r="E37" i="2"/>
  <c r="E29" i="2"/>
  <c r="C29" i="2"/>
  <c r="C30" i="2"/>
  <c r="C31" i="2"/>
  <c r="C32" i="2"/>
  <c r="C33" i="2"/>
  <c r="C34" i="2"/>
  <c r="C35" i="2"/>
  <c r="C36" i="2"/>
  <c r="C37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C3" i="2" a="1"/>
  <c r="C3" i="2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H14" i="2" a="1"/>
  <c r="H22" i="2" a="1"/>
  <c r="H15" i="2" a="1"/>
  <c r="H23" i="2" a="1"/>
  <c r="H16" i="2" a="1"/>
  <c r="H24" i="2" a="1"/>
  <c r="H17" i="2" a="1"/>
  <c r="H25" i="2" a="1"/>
  <c r="H18" i="2" a="1"/>
  <c r="H11" i="2" a="1"/>
  <c r="H19" i="2" a="1"/>
  <c r="H12" i="2" a="1"/>
  <c r="H20" i="2" a="1"/>
  <c r="H13" i="2" a="1"/>
  <c r="H21" i="2" a="1"/>
  <c r="H10" i="2" a="1"/>
  <c r="H21" i="2" l="1"/>
  <c r="H13" i="2"/>
  <c r="H20" i="2"/>
  <c r="H12" i="2"/>
  <c r="H19" i="2"/>
  <c r="H11" i="2"/>
  <c r="H18" i="2"/>
  <c r="H25" i="2"/>
  <c r="H17" i="2"/>
  <c r="H24" i="2"/>
  <c r="H16" i="2"/>
  <c r="H23" i="2"/>
  <c r="H15" i="2"/>
  <c r="H22" i="2"/>
  <c r="H14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E0D7A-46D5-4829-8340-0C76303BB6DD}" name="MS Access Database_Query" type="1" refreshedVersion="8" background="1">
    <dbPr connection="DSN=MS Access Database;DBQ=C:\Users\PC\Desktop\2026기본서_컴활1급실기\01 엑셀\03 기본모의고사\정보검색.accdb;DefaultDir=C:\Users\PC\Desktop\2026기본서_컴활1급실기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<sst xmlns="http://schemas.openxmlformats.org/spreadsheetml/2006/main" count="371" uniqueCount="242">
  <si>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</si>
  <si>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</si>
  <si>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</si>
  <si>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</si>
  <si>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</si>
  <si>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</si>
  <si>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</si>
  <si>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</si>
  <si>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</si>
  <si>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</si>
  <si>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</si>
  <si>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</si>
  <si>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</si>
  <si>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</si>
  <si>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</si>
  <si>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</si>
  <si>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</si>
  <si>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</si>
  <si>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</si>
  <si>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</si>
  <si>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</si>
  <si>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</si>
  <si>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</si>
  <si>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</si>
  <si>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</si>
  <si>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</si>
  <si>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</si>
  <si>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</si>
  <si>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</si>
  <si>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</si>
  <si>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</si>
  <si>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</si>
  <si>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</si>
  <si>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</si>
  <si>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</si>
  <si>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</si>
  <si>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</si>
  <si>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</si>
  <si>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</si>
  <si>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</si>
  <si>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</si>
  <si>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</si>
  <si>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</si>
  <si>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</si>
  <si>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</si>
  <si>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</si>
  <si>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</si>
  <si>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</si>
  <si>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</si>
  <si>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</si>
  <si>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</si>
  <si>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</si>
  <si>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</si>
  <si>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</si>
  <si>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</si>
  <si>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</si>
  <si>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</si>
  <si>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</si>
  <si>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</si>
  <si>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</si>
  <si>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</si>
  <si>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</si>
  <si>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</si>
  <si>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</si>
  <si>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</si>
  <si>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</si>
  <si>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</si>
  <si>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</si>
  <si>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</si>
  <si>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</si>
  <si>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</si>
  <si>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</si>
  <si>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</si>
  <si>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</si>
  <si>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</si>
  <si>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</si>
  <si>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</si>
  <si>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</si>
  <si>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</si>
  <si>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</si>
  <si>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</si>
  <si>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</si>
  <si>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</si>
  <si>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</si>
  <si>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</si>
  <si>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</si>
  <si>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</si>
  <si>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</si>
  <si>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</si>
  <si>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</si>
  <si>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</si>
  <si>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</si>
  <si>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</si>
  <si>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</si>
  <si>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</si>
  <si>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</si>
  <si>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</si>
  <si>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</si>
  <si>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</si>
  <si>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</si>
  <si>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</si>
  <si>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</si>
  <si>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</si>
  <si>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</si>
  <si>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</si>
  <si>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</si>
  <si>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</si>
  <si>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</si>
  <si>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</si>
  <si>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</si>
  <si>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</si>
  <si>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</si>
  <si>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</si>
  <si>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</si>
  <si>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</si>
  <si>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</si>
  <si>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</si>
  <si>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</si>
  <si>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</si>
  <si>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</si>
  <si>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</si>
  <si>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</si>
  <si>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</si>
  <si>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</si>
  <si>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</si>
  <si>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</si>
  <si>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</si>
  <si>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</si>
  <si>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</si>
  <si>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</si>
  <si>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</si>
  <si>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</si>
  <si>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</si>
  <si>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</si>
  <si>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</si>
  <si>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</si>
  <si>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</si>
  <si>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</si>
  <si>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</si>
  <si>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</si>
  <si>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</si>
  <si>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</si>
  <si>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</si>
  <si>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</si>
  <si>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</si>
  <si>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</si>
  <si>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</si>
  <si>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</si>
  <si>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</si>
  <si>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</si>
  <si>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</si>
  <si>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</si>
  <si>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</si>
  <si>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</si>
  <si>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</si>
  <si>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</si>
  <si>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</si>
  <si>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</si>
  <si>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</si>
  <si>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</si>
  <si>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</si>
  <si>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</si>
  <si>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</si>
  <si>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</si>
  <si>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</si>
  <si>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</si>
  <si>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</si>
  <si>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</si>
  <si>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</si>
  <si>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</si>
  <si>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</si>
  <si>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</si>
  <si>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</si>
  <si>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</si>
  <si>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</si>
  <si>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</si>
  <si>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</si>
  <si>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</si>
  <si>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</si>
  <si>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</si>
  <si>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</si>
  <si>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</si>
  <si>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</si>
  <si>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</si>
  <si>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</si>
  <si>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</si>
  <si>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</si>
  <si>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</si>
  <si>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</si>
  <si>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</si>
  <si>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</si>
  <si>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</si>
  <si>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</si>
  <si>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</si>
  <si>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</si>
  <si>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</si>
  <si>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</si>
  <si>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</si>
  <si>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</si>
  <si>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</si>
  <si>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</si>
  <si>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</si>
  <si>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</si>
  <si>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</si>
  <si>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</si>
  <si>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</si>
  <si>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</si>
  <si>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</si>
  <si>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</si>
  <si>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</si>
  <si>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</si>
  <si>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</si>
  <si>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</si>
  <si>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</si>
  <si>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</si>
  <si>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</si>
  <si>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</si>
  <si>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</si>
  <si>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</si>
  <si>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</si>
  <si>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</si>
  <si>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</si>
  <si>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</si>
  <si>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</si>
  <si>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</si>
  <si>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</si>
  <si>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</si>
  <si>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</si>
  <si>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</si>
  <si>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</si>
  <si>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</si>
  <si>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</si>
  <si>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</si>
  <si>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</si>
  <si>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합계 : 기말(40%)</t>
  </si>
  <si>
    <t>값</t>
  </si>
  <si>
    <t>전체 합계 : 중간(30%)</t>
  </si>
  <si>
    <t>전체 합계 : 기말(40%)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</si>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</sst>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A-451C-A9A7-FCA0FED79CCF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A-451C-A9A7-FCA0FED79CCF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A-451C-A9A7-FCA0FED79CCF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2A-451C-A9A7-FCA0FED79CCF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2A-451C-A9A7-FCA0FED79CCF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2A-451C-A9A7-FCA0FED7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14</xdr:row>
      <xdr:rowOff>7620</xdr:rowOff>
    </xdr:from>
    <xdr:to>
      <xdr:col>6</xdr:col>
      <xdr:colOff>7620</xdr:colOff>
      <xdr:row>15</xdr:row>
      <xdr:rowOff>205740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EAB89C2E-E291-93FC-F48C-12F4308E3580}"/>
            </a:ext>
          </a:extLst>
        </xdr:cNvPr>
        <xdr:cNvSpPr/>
      </xdr:nvSpPr>
      <xdr:spPr>
        <a:xfrm>
          <a:off x="2621280" y="3147060"/>
          <a:ext cx="117348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15240</xdr:rowOff>
    </xdr:from>
    <xdr:to>
      <xdr:col>7</xdr:col>
      <xdr:colOff>556260</xdr:colOff>
      <xdr:row>15</xdr:row>
      <xdr:rowOff>205740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5E0B303B-3DA5-E9E0-157E-7B7F9103A322}"/>
            </a:ext>
          </a:extLst>
        </xdr:cNvPr>
        <xdr:cNvSpPr/>
      </xdr:nvSpPr>
      <xdr:spPr>
        <a:xfrm>
          <a:off x="3787140" y="3154680"/>
          <a:ext cx="1135380" cy="41148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144780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97.409540509259" backgroundQuery="1" createdVersion="8" refreshedVersion="8" minRefreshableVersion="3" recordCount="21" xr:uid="{AD310F85-0955-425B-8905-C3820200F57D}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E962AB-8C22-435F-B371-9243EE6EF46C}" name="피벗 테이블1" cacheId="9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F16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9" baseItem="0" numFmtId="10"/>
    <dataField name="합계 : 기말(40%)" fld="5" showDataAs="percentOfCol" baseField="9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topLeftCell="A3" workbookViewId="0">
      <selection activeCell="A4" sqref="A4:H15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AND(G4&gt;AVERAGE($G$4:$G$15),H4&gt;AVERAGE($H$4:$H$15))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2" priority="2">
      <formula>OR(LEFT($A15,1)="C",LEFT($A15,1)="D",$E15&gt;=0.5)</formula>
    </cfRule>
  </conditionalFormatting>
  <conditionalFormatting sqref="A4:H15">
    <cfRule type="expression" dxfId="1" priority="1">
      <formula>OR(LEFT($A4,1)="C",LEFT($A4,1)="D",$E4&gt;=12)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J6" sqref="J6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opLeftCell="A5" workbookViewId="0">
      <selection activeCell="H10" sqref="H10:H25"/>
    </sheetView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 t="str">
        <f>LOOKUP(F10,{"드라마","에니메이션","액션","코메디"},{11,22,33,44}) &amp; "-" &amp; TEXT(RIGHT(A10,LEN(A10)-4),"00")</f>
        <v>11-02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won원가대여횟수(E10,G10)</f>
        <v>★★</v>
      </c>
    </row>
    <row r="11" spans="1:8" x14ac:dyDescent="0.4">
      <c r="A11" s="4" t="s">
        <v>46</v>
      </c>
      <c r="B11" s="4" t="str">
        <f>LOOKUP(F11,{"드라마","에니메이션","액션","코메디"},{11,22,33,44}) &amp; "-" &amp; TEXT(RIGHT(A11,LEN(A11)-4),"00")</f>
        <v>44-01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won원가대여횟수(E11,G11)</f>
        <v>★</v>
      </c>
    </row>
    <row r="12" spans="1:8" x14ac:dyDescent="0.4">
      <c r="A12" s="4" t="s">
        <v>48</v>
      </c>
      <c r="B12" s="4" t="str">
        <f>LOOKUP(F12,{"드라마","에니메이션","액션","코메디"},{11,22,33,44}) &amp; "-" &amp; TEXT(RIGHT(A12,LEN(A12)-4),"00")</f>
        <v>44-16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won원가대여횟수(E12,G12)</f>
        <v>★</v>
      </c>
    </row>
    <row r="13" spans="1:8" x14ac:dyDescent="0.4">
      <c r="A13" s="4" t="s">
        <v>50</v>
      </c>
      <c r="B13" s="4" t="str">
        <f>LOOKUP(F13,{"드라마","에니메이션","액션","코메디"},{11,22,33,44}) &amp; "-" &amp; TEXT(RIGHT(A13,LEN(A13)-4),"00")</f>
        <v>44-19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won원가대여횟수(E13,G13)</f>
        <v>★</v>
      </c>
    </row>
    <row r="14" spans="1:8" x14ac:dyDescent="0.4">
      <c r="A14" s="4" t="s">
        <v>52</v>
      </c>
      <c r="B14" s="4" t="str">
        <f>LOOKUP(F14,{"드라마","에니메이션","액션","코메디"},{11,22,33,44}) &amp; "-" &amp; TEXT(RIGHT(A14,LEN(A14)-4),"00")</f>
        <v>11-13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won원가대여횟수(E14,G14)</f>
        <v>★★★★★</v>
      </c>
    </row>
    <row r="15" spans="1:8" x14ac:dyDescent="0.4">
      <c r="A15" s="4" t="s">
        <v>54</v>
      </c>
      <c r="B15" s="4" t="str">
        <f>LOOKUP(F15,{"드라마","에니메이션","액션","코메디"},{11,22,33,44}) &amp; "-" &amp; TEXT(RIGHT(A15,LEN(A15)-4),"00")</f>
        <v>11-04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won원가대여횟수(E15,G15)</f>
        <v>★★</v>
      </c>
    </row>
    <row r="16" spans="1:8" x14ac:dyDescent="0.4">
      <c r="A16" s="4" t="s">
        <v>56</v>
      </c>
      <c r="B16" s="4" t="str">
        <f>LOOKUP(F16,{"드라마","에니메이션","액션","코메디"},{11,22,33,44}) &amp; "-" &amp; TEXT(RIGHT(A16,LEN(A16)-4),"00")</f>
        <v>11-12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won원가대여횟수(E16,G16)</f>
        <v>★</v>
      </c>
    </row>
    <row r="17" spans="1:8" x14ac:dyDescent="0.4">
      <c r="A17" s="4" t="s">
        <v>58</v>
      </c>
      <c r="B17" s="4" t="str">
        <f>LOOKUP(F17,{"드라마","에니메이션","액션","코메디"},{11,22,33,44}) &amp; "-" &amp; TEXT(RIGHT(A17,LEN(A17)-4),"00")</f>
        <v>11-17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won원가대여횟수(E17,G17)</f>
        <v>★</v>
      </c>
    </row>
    <row r="18" spans="1:8" x14ac:dyDescent="0.4">
      <c r="A18" s="4" t="s">
        <v>60</v>
      </c>
      <c r="B18" s="4" t="str">
        <f>LOOKUP(F18,{"드라마","에니메이션","액션","코메디"},{11,22,33,44}) &amp; "-" &amp; TEXT(RIGHT(A18,LEN(A18)-4),"00")</f>
        <v>11-14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won원가대여횟수(E18,G18)</f>
        <v>★</v>
      </c>
    </row>
    <row r="19" spans="1:8" x14ac:dyDescent="0.4">
      <c r="A19" s="4" t="s">
        <v>62</v>
      </c>
      <c r="B19" s="4" t="str">
        <f>LOOKUP(F19,{"드라마","에니메이션","액션","코메디"},{11,22,33,44}) &amp; "-" &amp; TEXT(RIGHT(A19,LEN(A19)-4),"00")</f>
        <v>11-20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won원가대여횟수(E19,G19)</f>
        <v>★★</v>
      </c>
    </row>
    <row r="20" spans="1:8" x14ac:dyDescent="0.4">
      <c r="A20" s="4" t="s">
        <v>64</v>
      </c>
      <c r="B20" s="4" t="str">
        <f>LOOKUP(F20,{"드라마","에니메이션","액션","코메디"},{11,22,33,44}) &amp; "-" &amp; TEXT(RIGHT(A20,LEN(A20)-4),"00")</f>
        <v>11-18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won원가대여횟수(E20,G20)</f>
        <v>★★</v>
      </c>
    </row>
    <row r="21" spans="1:8" x14ac:dyDescent="0.4">
      <c r="A21" s="4" t="s">
        <v>66</v>
      </c>
      <c r="B21" s="4" t="str">
        <f>LOOKUP(F21,{"드라마","에니메이션","액션","코메디"},{11,22,33,44}) &amp; "-" &amp; TEXT(RIGHT(A21,LEN(A21)-4),"00")</f>
        <v>11-08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won원가대여횟수(E21,G21)</f>
        <v>★★★★</v>
      </c>
    </row>
    <row r="22" spans="1:8" x14ac:dyDescent="0.4">
      <c r="A22" s="4" t="s">
        <v>68</v>
      </c>
      <c r="B22" s="4" t="str">
        <f>LOOKUP(F22,{"드라마","에니메이션","액션","코메디"},{11,22,33,44}) &amp; "-" &amp; TEXT(RIGHT(A22,LEN(A22)-4),"00")</f>
        <v>11-15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won원가대여횟수(E22,G22)</f>
        <v>★</v>
      </c>
    </row>
    <row r="23" spans="1:8" x14ac:dyDescent="0.4">
      <c r="A23" s="4" t="s">
        <v>70</v>
      </c>
      <c r="B23" s="4" t="str">
        <f>LOOKUP(F23,{"드라마","에니메이션","액션","코메디"},{11,22,33,44}) &amp; "-" &amp; TEXT(RIGHT(A23,LEN(A23)-4),"00")</f>
        <v>44-06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won원가대여횟수(E23,G23)</f>
        <v>★</v>
      </c>
    </row>
    <row r="24" spans="1:8" x14ac:dyDescent="0.4">
      <c r="A24" s="4" t="s">
        <v>72</v>
      </c>
      <c r="B24" s="4" t="str">
        <f>LOOKUP(F24,{"드라마","에니메이션","액션","코메디"},{11,22,33,44}) &amp; "-" &amp; TEXT(RIGHT(A24,LEN(A24)-4),"00")</f>
        <v>11-10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won원가대여횟수(E24,G24)</f>
        <v>★★★★★</v>
      </c>
    </row>
    <row r="25" spans="1:8" x14ac:dyDescent="0.4">
      <c r="A25" s="4" t="s">
        <v>74</v>
      </c>
      <c r="B25" s="4" t="str">
        <f>LOOKUP(F25,{"드라마","에니메이션","액션","코메디"},{11,22,33,44}) &amp; "-" &amp; TEXT(RIGHT(A25,LEN(A25)-4),"00")</f>
        <v>44-21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won원가대여횟수(E25,G25)</f>
        <v>★</v>
      </c>
    </row>
    <row r="27" spans="1:8" x14ac:dyDescent="0.4">
      <c r="A27" t="s">
        <v>76</v>
      </c>
      <c r="B27" s="26" t="s">
        <v>77</v>
      </c>
      <c r="C27" s="26"/>
      <c r="D27" s="26"/>
      <c r="E27" s="26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">
      <c r="A29" s="4" t="s">
        <v>84</v>
      </c>
      <c r="B29" s="6">
        <v>520</v>
      </c>
      <c r="C29" s="8">
        <f>B29*HLOOKUP(A29,$H$35:$J$37,2,FALSE)</f>
        <v>540800</v>
      </c>
      <c r="D29" s="6">
        <v>53</v>
      </c>
      <c r="E29" s="8">
        <f>D29*HLOOKUP(A29,$H$35:$J$37,3,FALSE)</f>
        <v>74730</v>
      </c>
      <c r="G29" s="29" t="str">
        <f>LOOKUP(LARGE($D$29:$D$37,3),$D$29:$D$37,$A$29:$A$37)</f>
        <v>라거</v>
      </c>
      <c r="H29" s="30"/>
    </row>
    <row r="30" spans="1:8" x14ac:dyDescent="0.4">
      <c r="A30" s="4" t="s">
        <v>85</v>
      </c>
      <c r="B30" s="6">
        <v>35</v>
      </c>
      <c r="C30" s="8">
        <f t="shared" ref="C30:C37" si="0">B30*HLOOKUP(A30,$H$35:$J$37,2,FALSE)</f>
        <v>36750</v>
      </c>
      <c r="D30" s="6">
        <v>95</v>
      </c>
      <c r="E30" s="8">
        <f t="shared" ref="E30:E37" si="1">D30*HLOOKUP(A30,$H$35:$J$37,3,FALSE)</f>
        <v>134900</v>
      </c>
      <c r="G30" s="27" t="s">
        <v>86</v>
      </c>
      <c r="H30" s="28"/>
    </row>
    <row r="31" spans="1:8" x14ac:dyDescent="0.4">
      <c r="A31" s="4" t="s">
        <v>85</v>
      </c>
      <c r="B31" s="6">
        <v>354</v>
      </c>
      <c r="C31" s="8">
        <f t="shared" si="0"/>
        <v>371700</v>
      </c>
      <c r="D31" s="6">
        <v>153</v>
      </c>
      <c r="E31" s="8">
        <f t="shared" si="1"/>
        <v>217260</v>
      </c>
      <c r="G31" s="29" t="str">
        <f>LOOKUP(SMALL($D$29:$D$37,2),$D$29:$D$37,$A$29:$A$37)</f>
        <v>하이트</v>
      </c>
      <c r="H31" s="30"/>
    </row>
    <row r="32" spans="1:8" x14ac:dyDescent="0.4">
      <c r="A32" s="4" t="s">
        <v>87</v>
      </c>
      <c r="B32" s="6">
        <v>530</v>
      </c>
      <c r="C32" s="8">
        <f t="shared" si="0"/>
        <v>583000</v>
      </c>
      <c r="D32" s="6">
        <v>321</v>
      </c>
      <c r="E32" s="8">
        <f t="shared" si="1"/>
        <v>478290</v>
      </c>
    </row>
    <row r="33" spans="1:10" x14ac:dyDescent="0.4">
      <c r="A33" s="4" t="s">
        <v>87</v>
      </c>
      <c r="B33" s="6">
        <v>95</v>
      </c>
      <c r="C33" s="8">
        <f t="shared" si="0"/>
        <v>104500</v>
      </c>
      <c r="D33" s="6">
        <v>452</v>
      </c>
      <c r="E33" s="8">
        <f t="shared" si="1"/>
        <v>673480</v>
      </c>
    </row>
    <row r="34" spans="1:10" x14ac:dyDescent="0.4">
      <c r="A34" s="4" t="s">
        <v>87</v>
      </c>
      <c r="B34" s="6">
        <v>650</v>
      </c>
      <c r="C34" s="8">
        <f t="shared" si="0"/>
        <v>715000</v>
      </c>
      <c r="D34" s="6">
        <v>456</v>
      </c>
      <c r="E34" s="8">
        <f t="shared" si="1"/>
        <v>679440</v>
      </c>
      <c r="G34" t="s">
        <v>88</v>
      </c>
    </row>
    <row r="35" spans="1:10" x14ac:dyDescent="0.4">
      <c r="A35" s="4" t="s">
        <v>84</v>
      </c>
      <c r="B35" s="6">
        <v>20</v>
      </c>
      <c r="C35" s="8">
        <f t="shared" si="0"/>
        <v>20800</v>
      </c>
      <c r="D35" s="6">
        <v>523</v>
      </c>
      <c r="E35" s="8">
        <f t="shared" si="1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>
        <f t="shared" si="0"/>
        <v>263120</v>
      </c>
      <c r="D36" s="6">
        <v>650</v>
      </c>
      <c r="E36" s="8">
        <f t="shared" si="1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>
        <f t="shared" si="0"/>
        <v>367500</v>
      </c>
      <c r="D37" s="6">
        <v>652</v>
      </c>
      <c r="E37" s="8">
        <f t="shared" si="1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_xlfn.XLOOKUP(D49,$E$41:$E$44,$F$41:$F$44,,-1)+IF(SUMPRODUCT(E49:G49,{0.3,0.3,0.4})&gt;=70,5,0)</f>
        <v>0</v>
      </c>
      <c r="I49" s="11">
        <f>IF(ISBLANK(D49),VLOOKUP(AVERAGE(E49:G49),$A$41:$B$45,2,TRUE)+0.005,VLOOKUP(AVERAGE(E49:G49),$A$41:$B$45,2,TRUE))</f>
        <v>0</v>
      </c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_xlfn.XLOOKUP(D50,$E$41:$E$44,$F$41:$F$44,,-1)+IF(SUMPRODUCT(E50:G50,{0.3,0.3,0.4})&gt;=70,5,0)</f>
        <v>8</v>
      </c>
      <c r="I50" s="11">
        <f t="shared" ref="I50:I61" si="2">IF(ISBLANK(D50),VLOOKUP(AVERAGE(E50:G50),$A$41:$B$45,2,TRUE)+0.005,VLOOKUP(AVERAGE(E50:G50),$A$41:$B$45,2,TRUE))</f>
        <v>0.03</v>
      </c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_xlfn.XLOOKUP(D51,$E$41:$E$44,$F$41:$F$44,,-1)+IF(SUMPRODUCT(E51:G51,{0.3,0.3,0.4})&gt;=70,5,0)</f>
        <v>15</v>
      </c>
      <c r="I51" s="11">
        <f t="shared" si="2"/>
        <v>3.5000000000000003E-2</v>
      </c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_xlfn.XLOOKUP(D52,$E$41:$E$44,$F$41:$F$44,,-1)+IF(SUMPRODUCT(E52:G52,{0.3,0.3,0.4})&gt;=70,5,0)</f>
        <v>10</v>
      </c>
      <c r="I52" s="11">
        <f t="shared" si="2"/>
        <v>0.03</v>
      </c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_xlfn.XLOOKUP(D53,$E$41:$E$44,$F$41:$F$44,,-1)+IF(SUMPRODUCT(E53:G53,{0.3,0.3,0.4})&gt;=70,5,0)</f>
        <v>10</v>
      </c>
      <c r="I53" s="11">
        <f t="shared" si="2"/>
        <v>3.5000000000000003E-2</v>
      </c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_xlfn.XLOOKUP(D54,$E$41:$E$44,$F$41:$F$44,,-1)+IF(SUMPRODUCT(E54:G54,{0.3,0.3,0.4})&gt;=70,5,0)</f>
        <v>8</v>
      </c>
      <c r="I54" s="11">
        <f t="shared" si="2"/>
        <v>0.03</v>
      </c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_xlfn.XLOOKUP(D55,$E$41:$E$44,$F$41:$F$44,,-1)+IF(SUMPRODUCT(E55:G55,{0.3,0.3,0.4})&gt;=70,5,0)</f>
        <v>3</v>
      </c>
      <c r="I55" s="11">
        <f t="shared" si="2"/>
        <v>2.5000000000000001E-2</v>
      </c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_xlfn.XLOOKUP(D56,$E$41:$E$44,$F$41:$F$44,,-1)+IF(SUMPRODUCT(E56:G56,{0.3,0.3,0.4})&gt;=70,5,0)</f>
        <v>15</v>
      </c>
      <c r="I56" s="11">
        <f t="shared" si="2"/>
        <v>3.5000000000000003E-2</v>
      </c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_xlfn.XLOOKUP(D57,$E$41:$E$44,$F$41:$F$44,,-1)+IF(SUMPRODUCT(E57:G57,{0.3,0.3,0.4})&gt;=70,5,0)</f>
        <v>3</v>
      </c>
      <c r="I57" s="11">
        <f t="shared" si="2"/>
        <v>2.5000000000000001E-2</v>
      </c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_xlfn.XLOOKUP(D58,$E$41:$E$44,$F$41:$F$44,,-1)+IF(SUMPRODUCT(E58:G58,{0.3,0.3,0.4})&gt;=70,5,0)</f>
        <v>10</v>
      </c>
      <c r="I58" s="11">
        <f t="shared" si="2"/>
        <v>0.03</v>
      </c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_xlfn.XLOOKUP(D59,$E$41:$E$44,$F$41:$F$44,,-1)+IF(SUMPRODUCT(E59:G59,{0.3,0.3,0.4})&gt;=70,5,0)</f>
        <v>5</v>
      </c>
      <c r="I59" s="11">
        <f t="shared" si="2"/>
        <v>0.03</v>
      </c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_xlfn.XLOOKUP(D60,$E$41:$E$44,$F$41:$F$44,,-1)+IF(SUMPRODUCT(E60:G60,{0.3,0.3,0.4})&gt;=70,5,0)</f>
        <v>3</v>
      </c>
      <c r="I60" s="11">
        <f t="shared" si="2"/>
        <v>2.5000000000000001E-2</v>
      </c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_xlfn.XLOOKUP(D61,$E$41:$E$44,$F$41:$F$44,,-1)+IF(SUMPRODUCT(E61:G61,{0.3,0.3,0.4})&gt;=70,5,0)</f>
        <v>5</v>
      </c>
      <c r="I61" s="11">
        <f t="shared" si="2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F16"/>
  <sheetViews>
    <sheetView workbookViewId="0">
      <selection activeCell="A6" sqref="A6"/>
    </sheetView>
  </sheetViews>
  <sheetFormatPr defaultRowHeight="17.399999999999999" x14ac:dyDescent="0.4"/>
  <cols>
    <col min="1" max="1" width="7" bestFit="1" customWidth="1"/>
    <col min="2" max="3" width="15.09765625" bestFit="1" customWidth="1"/>
    <col min="4" max="6" width="8.5" bestFit="1" customWidth="1"/>
  </cols>
  <sheetData>
    <row r="2" spans="1:6" x14ac:dyDescent="0.4">
      <c r="A2" s="34" t="s">
        <v>18</v>
      </c>
      <c r="B2" t="s">
        <v>231</v>
      </c>
    </row>
    <row r="4" spans="1:6" x14ac:dyDescent="0.4">
      <c r="D4" s="34" t="s">
        <v>128</v>
      </c>
    </row>
    <row r="5" spans="1:6" x14ac:dyDescent="0.4">
      <c r="A5" s="34" t="s">
        <v>238</v>
      </c>
      <c r="B5" s="34" t="s">
        <v>127</v>
      </c>
      <c r="C5" s="34" t="s">
        <v>235</v>
      </c>
      <c r="D5" t="s">
        <v>136</v>
      </c>
      <c r="E5" t="s">
        <v>139</v>
      </c>
      <c r="F5" t="s">
        <v>232</v>
      </c>
    </row>
    <row r="6" spans="1:6" x14ac:dyDescent="0.4">
      <c r="A6" t="s">
        <v>239</v>
      </c>
      <c r="D6" s="35"/>
      <c r="E6" s="35"/>
      <c r="F6" s="35"/>
    </row>
    <row r="7" spans="1:6" x14ac:dyDescent="0.4">
      <c r="C7" t="s">
        <v>233</v>
      </c>
      <c r="D7" s="35">
        <v>0.44947735191637633</v>
      </c>
      <c r="E7" s="35">
        <v>0.22978723404255319</v>
      </c>
      <c r="F7" s="35">
        <v>0.35057471264367818</v>
      </c>
    </row>
    <row r="8" spans="1:6" x14ac:dyDescent="0.4">
      <c r="C8" t="s">
        <v>234</v>
      </c>
      <c r="D8" s="35">
        <v>0.45623342175066312</v>
      </c>
      <c r="E8" s="35">
        <v>0.23287671232876711</v>
      </c>
      <c r="F8" s="35">
        <v>0.35874439461883406</v>
      </c>
    </row>
    <row r="9" spans="1:6" x14ac:dyDescent="0.4">
      <c r="A9" t="s">
        <v>240</v>
      </c>
      <c r="D9" s="35"/>
      <c r="E9" s="35"/>
      <c r="F9" s="35"/>
    </row>
    <row r="10" spans="1:6" x14ac:dyDescent="0.4">
      <c r="C10" t="s">
        <v>233</v>
      </c>
      <c r="D10" s="35">
        <v>0.55052264808362372</v>
      </c>
      <c r="E10" s="35">
        <v>0.65106382978723409</v>
      </c>
      <c r="F10" s="35">
        <v>0.59578544061302685</v>
      </c>
    </row>
    <row r="11" spans="1:6" x14ac:dyDescent="0.4">
      <c r="C11" t="s">
        <v>234</v>
      </c>
      <c r="D11" s="35">
        <v>0.54376657824933683</v>
      </c>
      <c r="E11" s="35">
        <v>0.6678082191780822</v>
      </c>
      <c r="F11" s="35">
        <v>0.59790732436472349</v>
      </c>
    </row>
    <row r="12" spans="1:6" x14ac:dyDescent="0.4">
      <c r="A12" t="s">
        <v>241</v>
      </c>
      <c r="D12" s="35"/>
      <c r="E12" s="35"/>
      <c r="F12" s="35"/>
    </row>
    <row r="13" spans="1:6" x14ac:dyDescent="0.4">
      <c r="C13" t="s">
        <v>233</v>
      </c>
      <c r="D13" s="35">
        <v>0</v>
      </c>
      <c r="E13" s="35">
        <v>0.11914893617021277</v>
      </c>
      <c r="F13" s="35">
        <v>5.3639846743295021E-2</v>
      </c>
    </row>
    <row r="14" spans="1:6" x14ac:dyDescent="0.4">
      <c r="C14" t="s">
        <v>234</v>
      </c>
      <c r="D14" s="35">
        <v>0</v>
      </c>
      <c r="E14" s="35">
        <v>9.9315068493150679E-2</v>
      </c>
      <c r="F14" s="35">
        <v>4.3348281016442454E-2</v>
      </c>
    </row>
    <row r="15" spans="1:6" x14ac:dyDescent="0.4">
      <c r="A15" t="s">
        <v>236</v>
      </c>
      <c r="D15" s="35">
        <v>1</v>
      </c>
      <c r="E15" s="35">
        <v>1</v>
      </c>
      <c r="F15" s="35">
        <v>1</v>
      </c>
    </row>
    <row r="16" spans="1:6" x14ac:dyDescent="0.4">
      <c r="A16" t="s">
        <v>237</v>
      </c>
      <c r="D16" s="35">
        <v>1</v>
      </c>
      <c r="E16" s="35">
        <v>1</v>
      </c>
      <c r="F16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D5" sqref="D5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H2:H24" xr:uid="{DF116115-0121-471D-8F72-6B9E2FD83D8B}">
    <filterColumn colId="0">
      <customFilters and="1">
        <customFilter operator="greaterThanOrEqual" val="80"/>
        <customFilter operator="lessThanOrEqual" val="90"/>
      </customFilters>
    </filterColumn>
  </autoFilter>
  <sortState xmlns:xlrd2="http://schemas.microsoft.com/office/spreadsheetml/2017/richdata2" ref="A5:H24">
    <sortCondition descending="1" ref="H2:H24"/>
  </sortState>
  <phoneticPr fontId="1" type="noConversion"/>
  <dataValidations count="2">
    <dataValidation type="custom" errorStyle="warning" allowBlank="1" showInputMessage="1" showErrorMessage="1" errorTitle="오류" error="입력 데이터가 잘못되었습니다." promptTitle="정수입력" prompt="전체 합계가 100 이하가 되도록 입력하세요." sqref="E3:G24 D3:D4 D6:D24" xr:uid="{7C9BA4E3-7670-4079-9BFA-F92A66D36BAA}">
      <formula1>SUM(D3,E3,F3,G3)&lt;=100</formula1>
    </dataValidation>
    <dataValidation type="custom" errorStyle="warning" allowBlank="1" showInputMessage="1" showErrorMessage="1" errorTitle="오류" error="입력 데이터가 잘못되었습니다." promptTitle="정수입력" prompt="전체 합계가 100 이하가 되도록 입력하세요." sqref="D5" xr:uid="{DE983BA0-ABD8-47F8-9E24-7DFB0A4EEA14}">
      <formula1>SUM($D5,$E5,$F5,$G5)&lt;=100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13" workbookViewId="0"/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J14" sqref="J14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tabSelected="1" workbookViewId="0">
      <selection activeCell="B16" sqref="B16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45667</v>
      </c>
      <c r="B4" t="s">
        <v>188</v>
      </c>
      <c r="C4">
        <v>3</v>
      </c>
      <c r="D4" s="22">
        <v>2850</v>
      </c>
    </row>
    <row r="5" spans="1:4" x14ac:dyDescent="0.4">
      <c r="A5" s="21">
        <v>45667</v>
      </c>
      <c r="B5" t="s">
        <v>190</v>
      </c>
      <c r="C5">
        <v>10</v>
      </c>
      <c r="D5" s="22">
        <v>3400</v>
      </c>
    </row>
    <row r="6" spans="1:4" x14ac:dyDescent="0.4">
      <c r="A6" s="21">
        <v>45667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2025-08-28T01:22:52Z</dcterms:modified>
</cp:coreProperties>
</file>