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본서_컴활2급실기_학습자료_241127 update\03 기본모의고사\"/>
    </mc:Choice>
  </mc:AlternateContent>
  <xr:revisionPtr revIDLastSave="0" documentId="13_ncr:1_{84E29B8E-7475-4A04-AD97-B39B3893651C}" xr6:coauthVersionLast="47" xr6:coauthVersionMax="47" xr10:uidLastSave="{00000000-0000-0000-0000-000000000000}"/>
  <bookViews>
    <workbookView xWindow="-120" yWindow="-120" windowWidth="29040" windowHeight="15720" tabRatio="81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eta.CHOOSE" hidden="1" xlm="1">#NAME?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1" l="1"/>
  <c r="D12" i="11"/>
  <c r="D13" i="11"/>
  <c r="D14" i="11"/>
  <c r="D16" i="11"/>
  <c r="D17" i="11"/>
  <c r="D15" i="11"/>
  <c r="I25" i="11" a="1"/>
  <c r="I25" i="11" s="1"/>
  <c r="I26" i="11" a="1"/>
  <c r="I26" i="11" s="1"/>
  <c r="I27" i="11" a="1"/>
  <c r="I27" i="11" s="1"/>
  <c r="I28" i="11" a="1"/>
  <c r="I28" i="11" s="1"/>
  <c r="I29" i="11" a="1"/>
  <c r="I29" i="11" s="1"/>
  <c r="I30" i="11" a="1"/>
  <c r="I30" i="11" s="1"/>
  <c r="I31" i="11" a="1"/>
  <c r="I31" i="11" s="1"/>
  <c r="I32" i="11" a="1"/>
  <c r="I32" i="11" s="1"/>
  <c r="I24" i="11" a="1"/>
  <c r="I24" i="11" s="1"/>
  <c r="D25" i="11"/>
  <c r="D26" i="11"/>
  <c r="D27" i="11"/>
  <c r="D28" i="11"/>
  <c r="D29" i="11"/>
  <c r="D30" i="11"/>
  <c r="D31" i="11"/>
  <c r="D32" i="11"/>
  <c r="D24" i="11"/>
  <c r="J17" i="11"/>
  <c r="F4" i="11" a="1"/>
  <c r="F4" i="11" s="1"/>
  <c r="F5" i="11" a="1"/>
  <c r="F5" i="11" s="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5" i="5"/>
  <c r="H25" i="5" s="1"/>
  <c r="H24" i="5"/>
  <c r="G24" i="5"/>
  <c r="F24" i="5"/>
  <c r="E24" i="5"/>
  <c r="H18" i="5"/>
  <c r="G18" i="5"/>
  <c r="F18" i="5"/>
  <c r="E18" i="5"/>
  <c r="H13" i="5"/>
  <c r="G13" i="5"/>
  <c r="F13" i="5"/>
  <c r="E13" i="5"/>
  <c r="H8" i="5"/>
  <c r="G8" i="5"/>
  <c r="G26" i="5" s="1"/>
  <c r="F8" i="5"/>
  <c r="F26" i="5" s="1"/>
  <c r="E8" i="5"/>
  <c r="E7" i="11"/>
  <c r="E6" i="11"/>
  <c r="E5" i="11"/>
  <c r="E4" i="11"/>
  <c r="E3" i="11"/>
  <c r="E26" i="5" l="1"/>
  <c r="H26" i="5"/>
  <c r="C12" i="10"/>
  <c r="E12" i="10"/>
  <c r="B12" i="10"/>
  <c r="H5" i="10"/>
  <c r="H7" i="10"/>
  <c r="H8" i="10"/>
  <c r="H9" i="10"/>
  <c r="H10" i="10"/>
  <c r="H11" i="10"/>
  <c r="H4" i="10"/>
  <c r="F5" i="10"/>
  <c r="F6" i="10"/>
  <c r="G6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4" i="10" l="1"/>
  <c r="G11" i="10"/>
  <c r="G10" i="10"/>
  <c r="G9" i="10"/>
  <c r="G8" i="10"/>
  <c r="G7" i="10"/>
  <c r="G5" i="10"/>
  <c r="H6" i="10"/>
  <c r="F12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<sst xmlns="http://schemas.openxmlformats.org/spreadsheetml/2006/main" count="400" uniqueCount="272">
  <si>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</si>
  <si>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</si>
  <si>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</si>
  <si>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</si>
  <si>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</si>
  <si>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</si>
  <si>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</si>
  <si>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</si>
  <si>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</si>
  <si>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</si>
  <si>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</si>
  <si>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</si>
  <si>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</si>
  <si>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</si>
  <si>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</si>
  <si>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</si>
  <si>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</si>
  <si>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</si>
  <si>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</si>
  <si>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</si>
  <si>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</si>
  <si>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</si>
  <si>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</si>
  <si>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</si>
  <si>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</si>
  <si>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</si>
  <si>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</si>
  <si>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</si>
  <si>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</si>
  <si>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</si>
  <si>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</si>
  <si>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</si>
  <si>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</si>
  <si>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</si>
  <si>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</si>
  <si>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</si>
  <si>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</si>
  <si>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</si>
  <si>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</si>
  <si>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</si>
  <si>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</si>
  <si>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</si>
  <si>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</si>
  <si>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</si>
  <si>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</si>
  <si>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</si>
  <si>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</si>
  <si>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</si>
  <si>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</si>
  <si>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</si>
  <si>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</si>
  <si>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</si>
  <si>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</si>
  <si>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</si>
  <si>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</si>
  <si>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</si>
  <si>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</si>
  <si>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</si>
  <si>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</si>
  <si>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</si>
  <si>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</si>
  <si>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</si>
  <si>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</si>
  <si>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</si>
  <si>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</si>
  <si>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</si>
  <si>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</si>
  <si>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</si>
  <si>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</si>
  <si>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</si>
  <si>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</si>
  <si>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</si>
  <si>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</si>
  <si>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</si>
  <si>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</si>
  <si>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</si>
  <si>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</si>
  <si>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</si>
  <si>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</si>
  <si>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</si>
  <si>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</si>
  <si>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</si>
  <si>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</si>
  <si>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</si>
  <si>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</si>
  <si>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</si>
  <si>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</si>
  <si>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</si>
  <si>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</si>
  <si>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</si>
  <si>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</si>
  <si>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</si>
  <si>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</si>
  <si>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</si>
  <si>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</si>
  <si>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</si>
  <si>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</si>
  <si>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</si>
  <si>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</si>
  <si>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</si>
  <si>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</si>
  <si>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</si>
  <si>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</si>
  <si>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</si>
  <si>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</si>
  <si>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</si>
  <si>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</si>
  <si>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</si>
  <si>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</si>
  <si>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</si>
  <si>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</si>
  <si>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</si>
  <si>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</si>
  <si>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</si>
  <si>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</si>
  <si>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</si>
  <si>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</si>
  <si>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</si>
  <si>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</si>
  <si>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</si>
  <si>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</si>
  <si>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</si>
  <si>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</si>
  <si>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</si>
  <si>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</si>
  <si>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</si>
  <si>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</si>
  <si>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</si>
  <si>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</si>
  <si>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</si>
  <si>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</si>
  <si>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</si>
  <si>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</si>
  <si>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</si>
  <si>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</si>
  <si>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</si>
  <si>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</si>
  <si>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</si>
  <si>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</si>
  <si>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</si>
  <si>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</si>
  <si>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</si>
  <si>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</si>
  <si>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</si>
  <si>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</si>
  <si>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</si>
  <si>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</si>
  <si>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</si>
  <si>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</si>
  <si>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</si>
  <si>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</si>
  <si>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</si>
  <si>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</si>
  <si>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</si>
  <si>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</si>
  <si>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</si>
  <si>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</si>
  <si>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</si>
  <si>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</si>
  <si>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</si>
  <si>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</si>
  <si>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</si>
  <si>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</si>
  <si>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</si>
  <si>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</si>
  <si>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</si>
  <si>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</si>
  <si>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</si>
  <si>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</si>
  <si>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</si>
  <si>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</si>
  <si>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</si>
  <si>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</si>
  <si>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</si>
  <si>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</si>
  <si>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</si>
  <si>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</si>
  <si>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</si>
  <si>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</si>
  <si>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</si>
  <si>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</si>
  <si>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</si>
  <si>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</si>
  <si>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</si>
  <si>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</si>
  <si>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</si>
  <si>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</si>
  <si>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</si>
  <si>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</si>
  <si>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</si>
  <si>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</si>
  <si>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</si>
  <si>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</si>
  <si>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</si>
  <si>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</si>
  <si>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</si>
  <si>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</si>
  <si>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</si>
  <si>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</si>
  <si>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</si>
  <si>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</si>
  <si>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</si>
  <si>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</si>
  <si>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</si>
  <si>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</si>
  <si>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</si>
  <si>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</si>
  <si>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</si>
  <si>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</si>
  <si>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</si>
  <si>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</si>
  <si>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</si>
  <si>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</si>
  <si>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</si>
  <si>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</si>
  <si>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</si>
  <si>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</si>
  <si>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</si>
  <si>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</si>
  <si>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</si>
  <si>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</si>
  <si>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</si>
  <si>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</si>
  <si>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</si>
  <si>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</si>
  <si>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</si>
  <si>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</si>
  <si>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</si>
  <si>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</si>
  <si>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</si>
  <si>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</si>
  <si>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</si>
  <si>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</si>
  <si>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</si>
  <si>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</si>
  <si>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</si>
  <si>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</si>
  <si>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</si>
  <si>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생산부서</t>
    <phoneticPr fontId="1" type="noConversion"/>
  </si>
  <si>
    <t>생산량</t>
    <phoneticPr fontId="1" type="noConversion"/>
  </si>
  <si>
    <t>불량률</t>
    <phoneticPr fontId="1" type="noConversion"/>
  </si>
  <si>
    <t>최대생산량</t>
    <phoneticPr fontId="1" type="noConversion"/>
  </si>
  <si>
    <t>PE-12</t>
    <phoneticPr fontId="1" type="noConversion"/>
  </si>
  <si>
    <t>PE-23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</si>
  <si>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</si>
  <si>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</si>
  <si>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</si>
  <si>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</si>
  <si>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</si>
  <si>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</si>
  <si>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</si>
  <si>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생산1부</t>
  </si>
  <si>
    <t>생산1부</t>
    <phoneticPr fontId="1" type="noConversion"/>
  </si>
  <si>
    <t>생산2부</t>
  </si>
  <si>
    <t>생산2부</t>
    <phoneticPr fontId="1" type="noConversion"/>
  </si>
  <si>
    <t>생산3부</t>
  </si>
  <si>
    <t>제조1부</t>
    <phoneticPr fontId="1" type="noConversion"/>
  </si>
  <si>
    <t>제조2부</t>
    <phoneticPr fontId="1" type="noConversion"/>
  </si>
  <si>
    <t>제조3부</t>
    <phoneticPr fontId="1" type="noConversion"/>
  </si>
  <si>
    <t>●교육 성적 현황●</t>
    <phoneticPr fontId="1" type="noConversion"/>
  </si>
  <si>
    <t>요금제</t>
    <phoneticPr fontId="1" type="noConversion"/>
  </si>
  <si>
    <t>영상</t>
    <phoneticPr fontId="1" type="noConversion"/>
  </si>
  <si>
    <t>통화요금</t>
    <phoneticPr fontId="1" type="noConversion"/>
  </si>
  <si>
    <t>&gt;40000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</si>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</sst>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9" formatCode="dd&quot;일&quot;\(a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3" borderId="0" xfId="3" applyAlignment="1">
      <alignment horizontal="center" vertical="center"/>
    </xf>
    <xf numFmtId="0" fontId="8" fillId="3" borderId="0" xfId="3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3BC-BB00-A8FFE0FDA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120000" spcFirstLastPara="1" vertOverflow="ellipsis" vert="horz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max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28575</xdr:rowOff>
        </xdr:from>
        <xdr:to>
          <xdr:col>6</xdr:col>
          <xdr:colOff>714375</xdr:colOff>
          <xdr:row>4</xdr:row>
          <xdr:rowOff>171450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9525</xdr:colOff>
      <xdr:row>6</xdr:row>
      <xdr:rowOff>19050</xdr:rowOff>
    </xdr:from>
    <xdr:to>
      <xdr:col>6</xdr:col>
      <xdr:colOff>714375</xdr:colOff>
      <xdr:row>8</xdr:row>
      <xdr:rowOff>190500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87415626-1B70-518E-2294-523C6C0D3826}"/>
            </a:ext>
          </a:extLst>
        </xdr:cNvPr>
        <xdr:cNvSpPr/>
      </xdr:nvSpPr>
      <xdr:spPr>
        <a:xfrm>
          <a:off x="4362450" y="1323975"/>
          <a:ext cx="704850" cy="59055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>
      <selection activeCell="G11" sqref="G11"/>
    </sheetView>
  </sheetViews>
  <sheetFormatPr defaultRowHeight="16.5" x14ac:dyDescent="0.3"/>
  <cols>
    <col min="1" max="1" width="3.625" customWidth="1"/>
    <col min="6" max="6" width="10.375" bestFit="1" customWidth="1"/>
  </cols>
  <sheetData>
    <row r="1" spans="2:6" x14ac:dyDescent="0.3">
      <c r="B1" t="s">
        <v>0</v>
      </c>
    </row>
    <row r="3" spans="2:6" x14ac:dyDescent="0.3">
      <c r="B3" s="1" t="s">
        <v>209</v>
      </c>
      <c r="C3" s="1" t="s">
        <v>238</v>
      </c>
      <c r="D3" s="1" t="s">
        <v>239</v>
      </c>
      <c r="E3" s="1" t="s">
        <v>240</v>
      </c>
      <c r="F3" s="1" t="s">
        <v>241</v>
      </c>
    </row>
    <row r="4" spans="2:6" x14ac:dyDescent="0.3">
      <c r="B4" s="1" t="s">
        <v>242</v>
      </c>
      <c r="C4" s="1" t="s">
        <v>252</v>
      </c>
      <c r="D4" s="3">
        <v>800</v>
      </c>
      <c r="E4" s="2">
        <v>0</v>
      </c>
      <c r="F4" s="3">
        <v>1000</v>
      </c>
    </row>
    <row r="5" spans="2:6" x14ac:dyDescent="0.3">
      <c r="B5" s="1" t="s">
        <v>243</v>
      </c>
      <c r="C5" s="1" t="s">
        <v>254</v>
      </c>
      <c r="D5" s="3">
        <v>2000</v>
      </c>
      <c r="E5" s="2">
        <v>4.1200000000000001E-2</v>
      </c>
      <c r="F5" s="3">
        <v>2500</v>
      </c>
    </row>
    <row r="6" spans="2:6" x14ac:dyDescent="0.3">
      <c r="B6" s="1" t="s">
        <v>244</v>
      </c>
      <c r="C6" s="1" t="s">
        <v>255</v>
      </c>
      <c r="D6" s="3">
        <v>960</v>
      </c>
      <c r="E6" s="2">
        <v>3.5000000000000001E-3</v>
      </c>
      <c r="F6" s="3">
        <v>1200</v>
      </c>
    </row>
    <row r="7" spans="2:6" x14ac:dyDescent="0.3">
      <c r="B7" s="1" t="s">
        <v>245</v>
      </c>
      <c r="C7" s="1" t="s">
        <v>256</v>
      </c>
      <c r="D7" s="3">
        <v>720</v>
      </c>
      <c r="E7" s="2">
        <v>5.7000000000000002E-3</v>
      </c>
      <c r="F7" s="3">
        <v>900</v>
      </c>
    </row>
    <row r="8" spans="2:6" x14ac:dyDescent="0.3">
      <c r="B8" s="1" t="s">
        <v>246</v>
      </c>
      <c r="C8" s="1" t="s">
        <v>257</v>
      </c>
      <c r="D8" s="3">
        <v>1200</v>
      </c>
      <c r="E8" s="2">
        <v>2.1399999999999999E-2</v>
      </c>
      <c r="F8" s="3">
        <v>1500</v>
      </c>
    </row>
    <row r="9" spans="2:6" x14ac:dyDescent="0.3">
      <c r="B9" s="1" t="s">
        <v>247</v>
      </c>
      <c r="C9" s="1" t="s">
        <v>258</v>
      </c>
      <c r="D9" s="3">
        <v>2800</v>
      </c>
      <c r="E9" s="2">
        <v>3.8399999999999997E-2</v>
      </c>
      <c r="F9" s="3">
        <v>3500</v>
      </c>
    </row>
    <row r="10" spans="2:6" x14ac:dyDescent="0.3">
      <c r="B10" s="1" t="s">
        <v>248</v>
      </c>
      <c r="C10" s="1" t="s">
        <v>251</v>
      </c>
      <c r="D10" s="3">
        <v>640</v>
      </c>
      <c r="E10" s="2">
        <v>6.1999999999999998E-3</v>
      </c>
      <c r="F10" s="3">
        <v>800</v>
      </c>
    </row>
    <row r="11" spans="2:6" x14ac:dyDescent="0.3">
      <c r="B11" s="1" t="s">
        <v>249</v>
      </c>
      <c r="C11" s="1" t="s">
        <v>253</v>
      </c>
      <c r="D11" s="3">
        <v>720</v>
      </c>
      <c r="E11" s="2">
        <v>8.3999999999999995E-3</v>
      </c>
      <c r="F11" s="3">
        <v>900</v>
      </c>
    </row>
    <row r="12" spans="2:6" x14ac:dyDescent="0.3">
      <c r="B12" s="1" t="s">
        <v>250</v>
      </c>
      <c r="C12" s="1" t="s">
        <v>255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activeCell="T27" sqref="T27"/>
    </sheetView>
  </sheetViews>
  <sheetFormatPr defaultRowHeight="16.5" x14ac:dyDescent="0.3"/>
  <sheetData>
    <row r="1" spans="1:6" ht="20.25" x14ac:dyDescent="0.3">
      <c r="A1" s="22" t="s">
        <v>162</v>
      </c>
      <c r="B1" s="22"/>
      <c r="C1" s="22"/>
      <c r="D1" s="22"/>
      <c r="E1" s="22"/>
      <c r="F1" s="22"/>
    </row>
    <row r="3" spans="1:6" x14ac:dyDescent="0.3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3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3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3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3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3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3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3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3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J16" sqref="J16"/>
    </sheetView>
  </sheetViews>
  <sheetFormatPr defaultRowHeight="16.5" x14ac:dyDescent="0.3"/>
  <cols>
    <col min="8" max="8" width="12.5" bestFit="1" customWidth="1"/>
  </cols>
  <sheetData>
    <row r="1" spans="1:8" ht="30" customHeight="1" x14ac:dyDescent="0.3">
      <c r="A1" s="31" t="s">
        <v>259</v>
      </c>
      <c r="B1" s="30"/>
      <c r="C1" s="30"/>
      <c r="D1" s="30"/>
      <c r="E1" s="30"/>
      <c r="F1" s="30"/>
      <c r="G1" s="30"/>
      <c r="H1" s="30"/>
    </row>
    <row r="3" spans="1:8" x14ac:dyDescent="0.3">
      <c r="A3" s="32" t="s">
        <v>49</v>
      </c>
      <c r="B3" s="32" t="s">
        <v>50</v>
      </c>
      <c r="C3" s="32" t="s">
        <v>17</v>
      </c>
      <c r="D3" s="32" t="s">
        <v>51</v>
      </c>
      <c r="E3" s="32" t="s">
        <v>32</v>
      </c>
      <c r="F3" s="32" t="s">
        <v>52</v>
      </c>
      <c r="G3" s="32" t="s">
        <v>53</v>
      </c>
      <c r="H3" s="32" t="s">
        <v>54</v>
      </c>
    </row>
    <row r="4" spans="1:8" x14ac:dyDescent="0.3">
      <c r="A4" s="33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4">
        <v>45447</v>
      </c>
    </row>
    <row r="5" spans="1:8" x14ac:dyDescent="0.3">
      <c r="A5" s="33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4">
        <v>45447</v>
      </c>
    </row>
    <row r="6" spans="1:8" x14ac:dyDescent="0.3">
      <c r="A6" s="33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4">
        <v>45447</v>
      </c>
    </row>
    <row r="7" spans="1:8" x14ac:dyDescent="0.3">
      <c r="A7" s="33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4">
        <v>45454</v>
      </c>
    </row>
    <row r="8" spans="1:8" x14ac:dyDescent="0.3">
      <c r="A8" s="33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4">
        <v>45454</v>
      </c>
    </row>
    <row r="9" spans="1:8" x14ac:dyDescent="0.3">
      <c r="A9" s="33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4">
        <v>45454</v>
      </c>
    </row>
    <row r="10" spans="1:8" x14ac:dyDescent="0.3">
      <c r="A10" s="33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4">
        <v>45461</v>
      </c>
    </row>
    <row r="11" spans="1:8" x14ac:dyDescent="0.3">
      <c r="A11" s="33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4">
        <v>45462</v>
      </c>
    </row>
    <row r="12" spans="1:8" x14ac:dyDescent="0.3">
      <c r="A12" s="33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4">
        <v>45463</v>
      </c>
    </row>
    <row r="13" spans="1:8" x14ac:dyDescent="0.3">
      <c r="A13" s="33" t="s">
        <v>69</v>
      </c>
      <c r="B13" s="33"/>
      <c r="C13" s="33"/>
      <c r="D13" s="6">
        <v>22</v>
      </c>
      <c r="E13" s="6">
        <v>120</v>
      </c>
      <c r="F13" s="6">
        <v>638</v>
      </c>
      <c r="G13" s="6">
        <v>780</v>
      </c>
      <c r="H13" s="35"/>
    </row>
  </sheetData>
  <mergeCells count="5">
    <mergeCell ref="A1:H1"/>
    <mergeCell ref="A4:A6"/>
    <mergeCell ref="A13:C13"/>
    <mergeCell ref="A10:A12"/>
    <mergeCell ref="A7:A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workbookViewId="0">
      <selection activeCell="G21" sqref="G21"/>
    </sheetView>
  </sheetViews>
  <sheetFormatPr defaultRowHeight="16.5" x14ac:dyDescent="0.3"/>
  <sheetData>
    <row r="1" spans="1:6" ht="20.25" x14ac:dyDescent="0.3">
      <c r="A1" s="22" t="s">
        <v>176</v>
      </c>
      <c r="B1" s="22"/>
      <c r="C1" s="22"/>
      <c r="D1" s="22"/>
      <c r="E1" s="22"/>
      <c r="F1" s="22"/>
    </row>
    <row r="3" spans="1:6" x14ac:dyDescent="0.3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3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3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3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3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3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3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3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3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3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3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3">
      <c r="A16" s="36" t="s">
        <v>260</v>
      </c>
      <c r="B16" s="36" t="s">
        <v>262</v>
      </c>
    </row>
    <row r="17" spans="1:6" x14ac:dyDescent="0.3">
      <c r="A17" s="36" t="s">
        <v>261</v>
      </c>
      <c r="B17" s="36" t="s">
        <v>263</v>
      </c>
    </row>
    <row r="20" spans="1:6" x14ac:dyDescent="0.3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3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3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M21" sqref="M21"/>
    </sheetView>
  </sheetViews>
  <sheetFormatPr defaultRowHeight="16.5" x14ac:dyDescent="0.3"/>
  <cols>
    <col min="3" max="3" width="12.625" customWidth="1"/>
    <col min="8" max="8" width="9.125" bestFit="1" customWidth="1"/>
  </cols>
  <sheetData>
    <row r="1" spans="1:9" ht="20.25" x14ac:dyDescent="0.3">
      <c r="A1" s="22" t="s">
        <v>71</v>
      </c>
      <c r="B1" s="22"/>
      <c r="C1" s="22"/>
      <c r="D1" s="22"/>
      <c r="E1" s="22"/>
      <c r="F1" s="22"/>
      <c r="G1" s="22"/>
      <c r="H1" s="22"/>
      <c r="I1" s="22"/>
    </row>
    <row r="3" spans="1:9" x14ac:dyDescent="0.3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3">
      <c r="A4" s="6" t="s">
        <v>78</v>
      </c>
      <c r="B4" s="6" t="s">
        <v>79</v>
      </c>
      <c r="C4" s="11">
        <v>45512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3">
      <c r="A5" s="6" t="s">
        <v>80</v>
      </c>
      <c r="B5" s="6" t="s">
        <v>81</v>
      </c>
      <c r="C5" s="11">
        <v>45494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3">
      <c r="A6" s="6" t="s">
        <v>82</v>
      </c>
      <c r="B6" s="6" t="s">
        <v>81</v>
      </c>
      <c r="C6" s="11">
        <v>45536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3">
      <c r="A7" s="6" t="s">
        <v>83</v>
      </c>
      <c r="B7" s="6" t="s">
        <v>79</v>
      </c>
      <c r="C7" s="11">
        <v>45536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3">
      <c r="A8" s="6" t="s">
        <v>84</v>
      </c>
      <c r="B8" s="6" t="s">
        <v>81</v>
      </c>
      <c r="C8" s="11">
        <v>45537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3">
      <c r="A9" s="6" t="s">
        <v>85</v>
      </c>
      <c r="B9" s="6" t="s">
        <v>79</v>
      </c>
      <c r="C9" s="11">
        <v>45353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3">
      <c r="A10" s="6" t="s">
        <v>86</v>
      </c>
      <c r="B10" s="6" t="s">
        <v>87</v>
      </c>
      <c r="C10" s="11">
        <v>45332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3">
      <c r="A11" s="23" t="s">
        <v>88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"date($C4)&lt;date(2024-07-31)"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abSelected="1" workbookViewId="0">
      <selection activeCell="D11" sqref="D11"/>
    </sheetView>
  </sheetViews>
  <sheetFormatPr defaultRowHeight="16.5" x14ac:dyDescent="0.3"/>
  <cols>
    <col min="4" max="4" width="12.375" bestFit="1" customWidth="1"/>
    <col min="6" max="6" width="12.375" bestFit="1" customWidth="1"/>
    <col min="7" max="7" width="9.625" customWidth="1"/>
    <col min="8" max="8" width="10.625" bestFit="1" customWidth="1"/>
    <col min="10" max="10" width="10.625" bestFit="1" customWidth="1"/>
  </cols>
  <sheetData>
    <row r="1" spans="1:10" x14ac:dyDescent="0.3">
      <c r="A1" s="4" t="s">
        <v>207</v>
      </c>
      <c r="B1" s="5" t="s">
        <v>2</v>
      </c>
    </row>
    <row r="2" spans="1:10" x14ac:dyDescent="0.3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3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_xlfn.IFS(_xlfn.RANK.EQ(D3,$D$3:$D$7)=1,"100%",_xlfn.RANK.EQ(D3,$D$3:$D$7)=2,"50%",_xlfn.RANK.EQ(D3,$D$3:$D$7)&gt;=3,"10%")</f>
        <v>10%</v>
      </c>
    </row>
    <row r="4" spans="1:10" x14ac:dyDescent="0.3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_xlfn.IFS(_xlfn.RANK.EQ(D4,$D$3:$D$7)=1,"100%",_xlfn.RANK.EQ(D4,$D$3:$D$7)=2,"50%",_xlfn.RANK.EQ(D4,$D$3:$D$7)&gt;=3,"10%")</f>
        <v>10%</v>
      </c>
    </row>
    <row r="5" spans="1:10" x14ac:dyDescent="0.3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t="str" cm="1">
        <f t="array" ref="F5">_xlfn.IFS(_xlfn.RANK.EQ(D5,$D$3:$D$7)=1,"100%",_xlfn.RANK.EQ(D5,$D$3:$D$7)=2,"50%",_xlfn.RANK.EQ(D5,$D$3:$D$7)&gt;=3,"10%")</f>
        <v>100%</v>
      </c>
    </row>
    <row r="6" spans="1:10" x14ac:dyDescent="0.3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_xlfn.IFS(_xlfn.RANK.EQ(D6,$D$3:$D$7)=1,"100%",_xlfn.RANK.EQ(D6,$D$3:$D$7)=2,"50%",_xlfn.RANK.EQ(D6,$D$3:$D$7)&gt;=3,"10%")</f>
        <v>10%</v>
      </c>
    </row>
    <row r="7" spans="1:10" x14ac:dyDescent="0.3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t="str" cm="1">
        <f t="array" ref="F7">_xlfn.IFS(_xlfn.RANK.EQ(D7,$D$3:$D$7)=1,"100%",_xlfn.RANK.EQ(D7,$D$3:$D$7)=2,"50%",_xlfn.RANK.EQ(D7,$D$3:$D$7)&gt;=3,"10%")</f>
        <v>50%</v>
      </c>
    </row>
    <row r="9" spans="1:10" x14ac:dyDescent="0.3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3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3">
      <c r="A11" s="6">
        <v>1</v>
      </c>
      <c r="B11" s="6" t="s">
        <v>20</v>
      </c>
      <c r="C11" s="6">
        <v>8</v>
      </c>
      <c r="D11" s="6" t="e">
        <f t="shared" ref="D11:D14" si="1">HLOOKUP(IFERROR(CHOOSE(C11/5,"5","10","15"),"참여횟수미달"),$B$19:$D$20,2,FALSE)</f>
        <v>#N/A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3">
      <c r="A12" s="6">
        <v>2</v>
      </c>
      <c r="B12" s="6" t="s">
        <v>22</v>
      </c>
      <c r="C12" s="6">
        <v>12</v>
      </c>
      <c r="D12" s="6" t="e">
        <f t="shared" si="1"/>
        <v>#N/A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3">
      <c r="A13" s="6">
        <v>3</v>
      </c>
      <c r="B13" s="6" t="s">
        <v>24</v>
      </c>
      <c r="C13" s="6">
        <v>18</v>
      </c>
      <c r="D13" s="6" t="e">
        <f t="shared" si="1"/>
        <v>#N/A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3">
      <c r="A14" s="6">
        <v>4</v>
      </c>
      <c r="B14" s="6" t="s">
        <v>26</v>
      </c>
      <c r="C14" s="6">
        <v>17</v>
      </c>
      <c r="D14" s="6" t="e">
        <f t="shared" si="1"/>
        <v>#N/A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3">
      <c r="A15" s="6">
        <v>5</v>
      </c>
      <c r="B15" s="6" t="s">
        <v>27</v>
      </c>
      <c r="C15" s="6">
        <v>4</v>
      </c>
      <c r="D15" s="6" t="e">
        <f>HLOOKUP(IFERROR(CHOOSE(C15/5,"5","10","15"),"참여횟수미달"),$B$19:$D$20,2,FALSE)</f>
        <v>#N/A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3">
      <c r="A16" s="6">
        <v>6</v>
      </c>
      <c r="B16" s="6" t="s">
        <v>28</v>
      </c>
      <c r="C16" s="6">
        <v>11</v>
      </c>
      <c r="D16" s="6" t="e">
        <f t="shared" ref="D16:D17" si="2">HLOOKUP(IFERROR(CHOOSE(C16/5,"5","10","15"),"참여횟수미달"),$B$19:$D$20,2,FALSE)</f>
        <v>#N/A</v>
      </c>
    </row>
    <row r="17" spans="1:10" x14ac:dyDescent="0.3">
      <c r="A17" s="6">
        <v>7</v>
      </c>
      <c r="B17" s="6" t="s">
        <v>29</v>
      </c>
      <c r="C17" s="6">
        <v>13</v>
      </c>
      <c r="D17" s="6" t="e">
        <f t="shared" si="2"/>
        <v>#N/A</v>
      </c>
      <c r="I17" s="7" t="s">
        <v>41</v>
      </c>
      <c r="J17" s="10">
        <f>ABS(SUMIF(G11:G15,"&gt;=10",J11:J15)-SUMIF(G11:G15,"&lt;10",J11:J15))</f>
        <v>311000</v>
      </c>
    </row>
    <row r="18" spans="1:10" x14ac:dyDescent="0.3">
      <c r="A18" s="26" t="s">
        <v>42</v>
      </c>
      <c r="B18" s="26"/>
      <c r="C18" s="26"/>
      <c r="D18" s="26"/>
    </row>
    <row r="19" spans="1:10" x14ac:dyDescent="0.3">
      <c r="A19" s="6" t="s">
        <v>18</v>
      </c>
      <c r="B19" s="6">
        <v>5</v>
      </c>
      <c r="C19" s="6">
        <v>10</v>
      </c>
      <c r="D19" s="6">
        <v>15</v>
      </c>
    </row>
    <row r="20" spans="1:10" x14ac:dyDescent="0.3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3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3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3">
      <c r="A24" s="20" t="s">
        <v>229</v>
      </c>
      <c r="B24" s="21">
        <v>3.1</v>
      </c>
      <c r="C24" s="21">
        <v>3</v>
      </c>
      <c r="D24" s="20" t="str">
        <f>CHOOSE(INT(AVERAGE(B24:C24)),"D","C","B","A")</f>
        <v>B</v>
      </c>
      <c r="F24" s="6" t="s">
        <v>212</v>
      </c>
      <c r="G24" s="19">
        <v>1452</v>
      </c>
      <c r="H24" s="19">
        <v>1614</v>
      </c>
      <c r="I24" s="19" t="str" cm="1">
        <f t="array" ref="I24">_xlfn.SWITCH(MID(F24,3,1),"k","키보드","m","마우스","기타")</f>
        <v>마우스</v>
      </c>
    </row>
    <row r="25" spans="1:10" x14ac:dyDescent="0.3">
      <c r="A25" s="20" t="s">
        <v>230</v>
      </c>
      <c r="B25" s="21">
        <v>2.8</v>
      </c>
      <c r="C25" s="21">
        <v>3.1</v>
      </c>
      <c r="D25" s="20" t="str">
        <f t="shared" ref="D25:D32" si="3">CHOOSE(INT(AVERAGE(B25:C25)),"D","C","B","A")</f>
        <v>C</v>
      </c>
      <c r="F25" s="6" t="s">
        <v>213</v>
      </c>
      <c r="G25" s="19">
        <v>1647</v>
      </c>
      <c r="H25" s="19">
        <v>1541</v>
      </c>
      <c r="I25" s="19" t="str" cm="1">
        <f t="array" ref="I25">_xlfn.SWITCH(MID(F25,3,1),"k","키보드","m","마우스","기타")</f>
        <v>기타</v>
      </c>
    </row>
    <row r="26" spans="1:10" x14ac:dyDescent="0.3">
      <c r="A26" s="20" t="s">
        <v>231</v>
      </c>
      <c r="B26" s="21">
        <v>4.0999999999999996</v>
      </c>
      <c r="C26" s="21">
        <v>4.2</v>
      </c>
      <c r="D26" s="20" t="str">
        <f t="shared" si="3"/>
        <v>A</v>
      </c>
      <c r="F26" s="6" t="s">
        <v>214</v>
      </c>
      <c r="G26" s="19">
        <v>1328</v>
      </c>
      <c r="H26" s="19">
        <v>1475</v>
      </c>
      <c r="I26" s="19" t="str" cm="1">
        <f t="array" ref="I26">_xlfn.SWITCH(MID(F26,3,1),"k","키보드","m","마우스","기타")</f>
        <v>키보드</v>
      </c>
    </row>
    <row r="27" spans="1:10" x14ac:dyDescent="0.3">
      <c r="A27" s="20" t="s">
        <v>232</v>
      </c>
      <c r="B27" s="21">
        <v>3.5</v>
      </c>
      <c r="C27" s="21">
        <v>3.4</v>
      </c>
      <c r="D27" s="20" t="str">
        <f t="shared" si="3"/>
        <v>B</v>
      </c>
      <c r="F27" s="6" t="s">
        <v>221</v>
      </c>
      <c r="G27" s="19">
        <v>1601</v>
      </c>
      <c r="H27" s="19">
        <v>1513</v>
      </c>
      <c r="I27" s="19" t="str" cm="1">
        <f t="array" ref="I27">_xlfn.SWITCH(MID(F27,3,1),"k","키보드","m","마우스","기타")</f>
        <v>기타</v>
      </c>
    </row>
    <row r="28" spans="1:10" x14ac:dyDescent="0.3">
      <c r="A28" s="20" t="s">
        <v>233</v>
      </c>
      <c r="B28" s="21">
        <v>3</v>
      </c>
      <c r="C28" s="21">
        <v>2.8</v>
      </c>
      <c r="D28" s="20" t="str">
        <f t="shared" si="3"/>
        <v>C</v>
      </c>
      <c r="F28" s="6" t="s">
        <v>215</v>
      </c>
      <c r="G28" s="19">
        <v>1683</v>
      </c>
      <c r="H28" s="19">
        <v>1457</v>
      </c>
      <c r="I28" s="19" t="str" cm="1">
        <f t="array" ref="I28">_xlfn.SWITCH(MID(F28,3,1),"k","키보드","m","마우스","기타")</f>
        <v>마우스</v>
      </c>
    </row>
    <row r="29" spans="1:10" x14ac:dyDescent="0.3">
      <c r="A29" s="20" t="s">
        <v>234</v>
      </c>
      <c r="B29" s="21">
        <v>1.5</v>
      </c>
      <c r="C29" s="21">
        <v>1.4</v>
      </c>
      <c r="D29" s="20" t="str">
        <f t="shared" si="3"/>
        <v>D</v>
      </c>
      <c r="F29" s="6" t="s">
        <v>216</v>
      </c>
      <c r="G29" s="19">
        <v>1724</v>
      </c>
      <c r="H29" s="19">
        <v>1919</v>
      </c>
      <c r="I29" s="19" t="str" cm="1">
        <f t="array" ref="I29">_xlfn.SWITCH(MID(F29,3,1),"k","키보드","m","마우스","기타")</f>
        <v>키보드</v>
      </c>
    </row>
    <row r="30" spans="1:10" x14ac:dyDescent="0.3">
      <c r="A30" s="20" t="s">
        <v>235</v>
      </c>
      <c r="B30" s="21">
        <v>4.2</v>
      </c>
      <c r="C30" s="21">
        <v>4.2</v>
      </c>
      <c r="D30" s="20" t="str">
        <f t="shared" si="3"/>
        <v>A</v>
      </c>
      <c r="F30" s="6" t="s">
        <v>217</v>
      </c>
      <c r="G30" s="19">
        <v>1399</v>
      </c>
      <c r="H30" s="19">
        <v>1555</v>
      </c>
      <c r="I30" s="19" t="str" cm="1">
        <f t="array" ref="I30">_xlfn.SWITCH(MID(F30,3,1),"k","키보드","m","마우스","기타")</f>
        <v>마우스</v>
      </c>
    </row>
    <row r="31" spans="1:10" x14ac:dyDescent="0.3">
      <c r="A31" s="20" t="s">
        <v>236</v>
      </c>
      <c r="B31" s="21">
        <v>3.9</v>
      </c>
      <c r="C31" s="21">
        <v>3.7</v>
      </c>
      <c r="D31" s="20" t="str">
        <f t="shared" si="3"/>
        <v>B</v>
      </c>
      <c r="F31" s="6" t="s">
        <v>222</v>
      </c>
      <c r="G31" s="19">
        <v>1482</v>
      </c>
      <c r="H31" s="19">
        <v>1686</v>
      </c>
      <c r="I31" s="19" t="str" cm="1">
        <f t="array" ref="I31">_xlfn.SWITCH(MID(F31,3,1),"k","키보드","m","마우스","기타")</f>
        <v>기타</v>
      </c>
    </row>
    <row r="32" spans="1:10" x14ac:dyDescent="0.3">
      <c r="A32" s="20" t="s">
        <v>237</v>
      </c>
      <c r="B32" s="21">
        <v>4</v>
      </c>
      <c r="C32" s="21">
        <v>4.0999999999999996</v>
      </c>
      <c r="D32" s="20" t="str">
        <f t="shared" si="3"/>
        <v>A</v>
      </c>
      <c r="F32" s="6" t="s">
        <v>218</v>
      </c>
      <c r="G32" s="19">
        <v>1536</v>
      </c>
      <c r="H32" s="19">
        <v>1708</v>
      </c>
      <c r="I32" s="19" t="str" cm="1">
        <f t="array" ref="I32">_xlfn.SWITCH(MID(F32,3,1),"k","키보드","m","마우스","기타")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M30" sqref="M30"/>
    </sheetView>
  </sheetViews>
  <sheetFormatPr defaultRowHeight="16.5" outlineLevelRow="3" x14ac:dyDescent="0.3"/>
  <cols>
    <col min="3" max="3" width="13.125" bestFit="1" customWidth="1"/>
    <col min="5" max="8" width="9.875" bestFit="1" customWidth="1"/>
  </cols>
  <sheetData>
    <row r="1" spans="1:8" ht="20.25" x14ac:dyDescent="0.3">
      <c r="A1" s="22" t="s">
        <v>89</v>
      </c>
      <c r="B1" s="22"/>
      <c r="C1" s="22"/>
      <c r="D1" s="22"/>
      <c r="E1" s="22"/>
      <c r="F1" s="22"/>
      <c r="G1" s="22"/>
      <c r="H1" s="22"/>
    </row>
    <row r="3" spans="1:8" x14ac:dyDescent="0.3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3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3">
      <c r="A5" s="6"/>
      <c r="B5" s="6"/>
      <c r="C5" s="6"/>
      <c r="D5" s="37" t="s">
        <v>269</v>
      </c>
      <c r="E5" s="6"/>
      <c r="F5" s="6"/>
      <c r="G5" s="6"/>
      <c r="H5" s="6">
        <f>SUBTOTAL(4,H4:H4)</f>
        <v>85</v>
      </c>
    </row>
    <row r="6" spans="1:8" outlineLevel="3" x14ac:dyDescent="0.3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3">
      <c r="A7" s="6"/>
      <c r="B7" s="6"/>
      <c r="C7" s="6"/>
      <c r="D7" s="37" t="s">
        <v>270</v>
      </c>
      <c r="E7" s="6"/>
      <c r="F7" s="6"/>
      <c r="G7" s="6"/>
      <c r="H7" s="6">
        <f>SUBTOTAL(4,H6:H6)</f>
        <v>92</v>
      </c>
    </row>
    <row r="8" spans="1:8" outlineLevel="1" x14ac:dyDescent="0.3">
      <c r="A8" s="6"/>
      <c r="B8" s="6"/>
      <c r="C8" s="37" t="s">
        <v>264</v>
      </c>
      <c r="D8" s="6"/>
      <c r="E8" s="18">
        <f>SUBTOTAL(1,E4:E6)</f>
        <v>77.5</v>
      </c>
      <c r="F8" s="18">
        <f>SUBTOTAL(1,F4:F6)</f>
        <v>80</v>
      </c>
      <c r="G8" s="18">
        <f>SUBTOTAL(1,G4:G6)</f>
        <v>87</v>
      </c>
      <c r="H8" s="18">
        <f>SUBTOTAL(1,H4:H6)</f>
        <v>88.5</v>
      </c>
    </row>
    <row r="9" spans="1:8" outlineLevel="3" x14ac:dyDescent="0.3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3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3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3">
      <c r="A12" s="6"/>
      <c r="B12" s="6"/>
      <c r="C12" s="6"/>
      <c r="D12" s="37" t="s">
        <v>270</v>
      </c>
      <c r="E12" s="6"/>
      <c r="F12" s="6"/>
      <c r="G12" s="6"/>
      <c r="H12" s="6">
        <f>SUBTOTAL(4,H9:H11)</f>
        <v>96</v>
      </c>
    </row>
    <row r="13" spans="1:8" outlineLevel="1" x14ac:dyDescent="0.3">
      <c r="A13" s="6"/>
      <c r="B13" s="6"/>
      <c r="C13" s="37" t="s">
        <v>265</v>
      </c>
      <c r="D13" s="6"/>
      <c r="E13" s="18">
        <f>SUBTOTAL(1,E9:E11)</f>
        <v>66.666666666666671</v>
      </c>
      <c r="F13" s="18">
        <f>SUBTOTAL(1,F9:F11)</f>
        <v>75.666666666666671</v>
      </c>
      <c r="G13" s="18">
        <f>SUBTOTAL(1,G9:G11)</f>
        <v>78.666666666666671</v>
      </c>
      <c r="H13" s="18">
        <f>SUBTOTAL(1,H9:H11)</f>
        <v>92.666666666666671</v>
      </c>
    </row>
    <row r="14" spans="1:8" outlineLevel="3" x14ac:dyDescent="0.3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3">
      <c r="A15" s="6"/>
      <c r="B15" s="6"/>
      <c r="C15" s="6"/>
      <c r="D15" s="37" t="s">
        <v>269</v>
      </c>
      <c r="E15" s="6"/>
      <c r="F15" s="6"/>
      <c r="G15" s="6"/>
      <c r="H15" s="6">
        <f>SUBTOTAL(4,H14:H14)</f>
        <v>88</v>
      </c>
    </row>
    <row r="16" spans="1:8" outlineLevel="3" x14ac:dyDescent="0.3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3">
      <c r="A17" s="6"/>
      <c r="B17" s="6"/>
      <c r="C17" s="6"/>
      <c r="D17" s="37" t="s">
        <v>270</v>
      </c>
      <c r="E17" s="6"/>
      <c r="F17" s="6"/>
      <c r="G17" s="6"/>
      <c r="H17" s="6">
        <f>SUBTOTAL(4,H16:H16)</f>
        <v>90</v>
      </c>
    </row>
    <row r="18" spans="1:8" outlineLevel="1" x14ac:dyDescent="0.3">
      <c r="A18" s="6"/>
      <c r="B18" s="6"/>
      <c r="C18" s="37" t="s">
        <v>266</v>
      </c>
      <c r="D18" s="6"/>
      <c r="E18" s="18">
        <f>SUBTOTAL(1,E14:E16)</f>
        <v>93.5</v>
      </c>
      <c r="F18" s="18">
        <f>SUBTOTAL(1,F14:F16)</f>
        <v>94.5</v>
      </c>
      <c r="G18" s="18">
        <f>SUBTOTAL(1,G14:G16)</f>
        <v>85</v>
      </c>
      <c r="H18" s="18">
        <f>SUBTOTAL(1,H14:H16)</f>
        <v>89</v>
      </c>
    </row>
    <row r="19" spans="1:8" outlineLevel="3" x14ac:dyDescent="0.3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3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3">
      <c r="A21" s="6"/>
      <c r="B21" s="6"/>
      <c r="C21" s="6"/>
      <c r="D21" s="37" t="s">
        <v>269</v>
      </c>
      <c r="E21" s="6"/>
      <c r="F21" s="6"/>
      <c r="G21" s="6"/>
      <c r="H21" s="6">
        <f>SUBTOTAL(4,H19:H20)</f>
        <v>95</v>
      </c>
    </row>
    <row r="22" spans="1:8" outlineLevel="3" x14ac:dyDescent="0.3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3">
      <c r="A23" s="38"/>
      <c r="B23" s="38"/>
      <c r="C23" s="38"/>
      <c r="D23" s="39" t="s">
        <v>270</v>
      </c>
      <c r="E23" s="38"/>
      <c r="F23" s="38"/>
      <c r="G23" s="38"/>
      <c r="H23" s="38">
        <f>SUBTOTAL(4,H22:H22)</f>
        <v>98</v>
      </c>
    </row>
    <row r="24" spans="1:8" outlineLevel="1" x14ac:dyDescent="0.3">
      <c r="A24" s="38"/>
      <c r="B24" s="38"/>
      <c r="C24" s="39" t="s">
        <v>267</v>
      </c>
      <c r="D24" s="38"/>
      <c r="E24" s="40">
        <f>SUBTOTAL(1,E19:E22)</f>
        <v>70.333333333333329</v>
      </c>
      <c r="F24" s="40">
        <f>SUBTOTAL(1,F19:F22)</f>
        <v>68</v>
      </c>
      <c r="G24" s="40">
        <f>SUBTOTAL(1,G19:G22)</f>
        <v>54</v>
      </c>
      <c r="H24" s="40">
        <f>SUBTOTAL(1,H19:H22)</f>
        <v>94.333333333333329</v>
      </c>
    </row>
    <row r="25" spans="1:8" x14ac:dyDescent="0.3">
      <c r="A25" s="38"/>
      <c r="B25" s="38"/>
      <c r="C25" s="39"/>
      <c r="D25" s="39" t="s">
        <v>271</v>
      </c>
      <c r="E25" s="38"/>
      <c r="F25" s="38"/>
      <c r="G25" s="38"/>
      <c r="H25" s="38">
        <f>SUBTOTAL(4,H4:H22)</f>
        <v>98</v>
      </c>
    </row>
    <row r="26" spans="1:8" x14ac:dyDescent="0.3">
      <c r="A26" s="38"/>
      <c r="B26" s="38"/>
      <c r="C26" s="39" t="s">
        <v>268</v>
      </c>
      <c r="D26" s="38"/>
      <c r="E26" s="40">
        <f>SUBTOTAL(1,E4:E22)</f>
        <v>75.3</v>
      </c>
      <c r="F26" s="40">
        <f>SUBTOTAL(1,F4:F22)</f>
        <v>78</v>
      </c>
      <c r="G26" s="40">
        <f>SUBTOTAL(1,G4:G22)</f>
        <v>74.2</v>
      </c>
      <c r="H26" s="40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workbookViewId="0">
      <selection activeCell="A23" sqref="A23:F25"/>
    </sheetView>
  </sheetViews>
  <sheetFormatPr defaultRowHeight="16.5" x14ac:dyDescent="0.3"/>
  <sheetData>
    <row r="1" spans="1:6" x14ac:dyDescent="0.3">
      <c r="A1" s="27" t="s">
        <v>122</v>
      </c>
      <c r="B1" s="27"/>
      <c r="C1" s="27"/>
      <c r="D1" s="27"/>
      <c r="E1" s="27"/>
      <c r="F1" s="27"/>
    </row>
    <row r="2" spans="1:6" x14ac:dyDescent="0.3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3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3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3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3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3">
      <c r="A8" s="27" t="s">
        <v>123</v>
      </c>
      <c r="B8" s="27"/>
      <c r="C8" s="27"/>
      <c r="D8" s="27"/>
      <c r="E8" s="27"/>
      <c r="F8" s="27"/>
    </row>
    <row r="9" spans="1:6" x14ac:dyDescent="0.3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3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3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3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3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3">
      <c r="A15" s="27" t="s">
        <v>124</v>
      </c>
      <c r="B15" s="27"/>
      <c r="C15" s="27"/>
      <c r="D15" s="27"/>
      <c r="E15" s="27"/>
      <c r="F15" s="27"/>
    </row>
    <row r="16" spans="1:6" x14ac:dyDescent="0.3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3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3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3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3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3">
      <c r="A22" s="27" t="s">
        <v>125</v>
      </c>
      <c r="B22" s="27"/>
      <c r="C22" s="27"/>
      <c r="D22" s="27"/>
      <c r="E22" s="27"/>
      <c r="F22" s="27"/>
    </row>
    <row r="23" spans="1:6" x14ac:dyDescent="0.3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3">
      <c r="A24" s="6" t="s">
        <v>44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3">
      <c r="A25" s="6" t="s">
        <v>45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sqref="A1:H1"/>
    </sheetView>
  </sheetViews>
  <sheetFormatPr defaultRowHeight="16.5" x14ac:dyDescent="0.3"/>
  <cols>
    <col min="1" max="1" width="11.125" bestFit="1" customWidth="1"/>
    <col min="4" max="4" width="9.375" bestFit="1" customWidth="1"/>
  </cols>
  <sheetData>
    <row r="1" spans="1:8" ht="20.25" x14ac:dyDescent="0.3">
      <c r="A1" s="22" t="s">
        <v>134</v>
      </c>
      <c r="B1" s="22"/>
      <c r="C1" s="22"/>
      <c r="D1" s="22"/>
      <c r="E1" s="22"/>
      <c r="F1" s="22"/>
      <c r="G1" s="22"/>
      <c r="H1" s="22"/>
    </row>
    <row r="2" spans="1:8" x14ac:dyDescent="0.3">
      <c r="H2" s="14" t="s">
        <v>135</v>
      </c>
    </row>
    <row r="3" spans="1:8" x14ac:dyDescent="0.3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3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3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3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3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3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3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3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3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3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J8" sqref="J8"/>
    </sheetView>
  </sheetViews>
  <sheetFormatPr defaultRowHeight="16.5" x14ac:dyDescent="0.3"/>
  <cols>
    <col min="3" max="3" width="10.375" bestFit="1" customWidth="1"/>
    <col min="4" max="4" width="9.5" bestFit="1" customWidth="1"/>
    <col min="5" max="5" width="12.625" customWidth="1"/>
    <col min="6" max="6" width="6.625" customWidth="1"/>
    <col min="7" max="7" width="9.625" customWidth="1"/>
  </cols>
  <sheetData>
    <row r="1" spans="1:5" ht="20.25" x14ac:dyDescent="0.3">
      <c r="A1" s="22" t="s">
        <v>153</v>
      </c>
      <c r="B1" s="22"/>
      <c r="C1" s="22"/>
      <c r="D1" s="22"/>
      <c r="E1" s="22"/>
    </row>
    <row r="2" spans="1:5" ht="17.25" thickBot="1" x14ac:dyDescent="0.35"/>
    <row r="3" spans="1:5" x14ac:dyDescent="0.3">
      <c r="A3" s="41" t="s">
        <v>154</v>
      </c>
      <c r="B3" s="42" t="s">
        <v>155</v>
      </c>
      <c r="C3" s="42" t="s">
        <v>156</v>
      </c>
      <c r="D3" s="42" t="s">
        <v>157</v>
      </c>
      <c r="E3" s="43" t="s">
        <v>158</v>
      </c>
    </row>
    <row r="4" spans="1:5" x14ac:dyDescent="0.3">
      <c r="A4" s="44">
        <v>1</v>
      </c>
      <c r="B4" s="6">
        <v>1</v>
      </c>
      <c r="C4" s="6">
        <v>4</v>
      </c>
      <c r="D4" s="6" t="s">
        <v>159</v>
      </c>
      <c r="E4" s="45">
        <v>8000000</v>
      </c>
    </row>
    <row r="5" spans="1:5" x14ac:dyDescent="0.3">
      <c r="A5" s="44">
        <v>1</v>
      </c>
      <c r="B5" s="6">
        <v>2</v>
      </c>
      <c r="C5" s="6">
        <v>119</v>
      </c>
      <c r="D5" s="6" t="s">
        <v>160</v>
      </c>
      <c r="E5" s="45">
        <v>4000000</v>
      </c>
    </row>
    <row r="6" spans="1:5" x14ac:dyDescent="0.3">
      <c r="A6" s="44">
        <v>2</v>
      </c>
      <c r="B6" s="6">
        <v>1</v>
      </c>
      <c r="C6" s="6">
        <v>119</v>
      </c>
      <c r="D6" s="6" t="s">
        <v>160</v>
      </c>
      <c r="E6" s="45">
        <v>5681818</v>
      </c>
    </row>
    <row r="7" spans="1:5" x14ac:dyDescent="0.3">
      <c r="A7" s="44">
        <v>2</v>
      </c>
      <c r="B7" s="6">
        <v>2</v>
      </c>
      <c r="C7" s="6">
        <v>119</v>
      </c>
      <c r="D7" s="6" t="s">
        <v>160</v>
      </c>
      <c r="E7" s="45">
        <v>1600000</v>
      </c>
    </row>
    <row r="8" spans="1:5" x14ac:dyDescent="0.3">
      <c r="A8" s="44">
        <v>2</v>
      </c>
      <c r="B8" s="6">
        <v>3</v>
      </c>
      <c r="C8" s="6">
        <v>119</v>
      </c>
      <c r="D8" s="6" t="s">
        <v>160</v>
      </c>
      <c r="E8" s="45">
        <v>2320000</v>
      </c>
    </row>
    <row r="9" spans="1:5" x14ac:dyDescent="0.3">
      <c r="A9" s="44">
        <v>5</v>
      </c>
      <c r="B9" s="6">
        <v>2</v>
      </c>
      <c r="C9" s="6">
        <v>2</v>
      </c>
      <c r="D9" s="6" t="s">
        <v>161</v>
      </c>
      <c r="E9" s="45">
        <v>5184000</v>
      </c>
    </row>
    <row r="10" spans="1:5" x14ac:dyDescent="0.3">
      <c r="A10" s="44">
        <v>6</v>
      </c>
      <c r="B10" s="6">
        <v>2</v>
      </c>
      <c r="C10" s="6">
        <v>2</v>
      </c>
      <c r="D10" s="6" t="s">
        <v>161</v>
      </c>
      <c r="E10" s="45">
        <v>636364</v>
      </c>
    </row>
    <row r="11" spans="1:5" x14ac:dyDescent="0.3">
      <c r="A11" s="44">
        <v>6</v>
      </c>
      <c r="B11" s="6">
        <v>3</v>
      </c>
      <c r="C11" s="6">
        <v>2</v>
      </c>
      <c r="D11" s="6" t="s">
        <v>161</v>
      </c>
      <c r="E11" s="45">
        <v>3409091</v>
      </c>
    </row>
    <row r="12" spans="1:5" x14ac:dyDescent="0.3">
      <c r="A12" s="44">
        <v>6</v>
      </c>
      <c r="B12" s="6">
        <v>1</v>
      </c>
      <c r="C12" s="6">
        <v>119</v>
      </c>
      <c r="D12" s="6" t="s">
        <v>160</v>
      </c>
      <c r="E12" s="45">
        <v>568182</v>
      </c>
    </row>
    <row r="13" spans="1:5" x14ac:dyDescent="0.3">
      <c r="A13" s="44">
        <v>7</v>
      </c>
      <c r="B13" s="6">
        <v>1</v>
      </c>
      <c r="C13" s="6">
        <v>2</v>
      </c>
      <c r="D13" s="6" t="s">
        <v>161</v>
      </c>
      <c r="E13" s="45">
        <v>568182</v>
      </c>
    </row>
    <row r="14" spans="1:5" x14ac:dyDescent="0.3">
      <c r="A14" s="44">
        <v>8</v>
      </c>
      <c r="B14" s="6">
        <v>1</v>
      </c>
      <c r="C14" s="6">
        <v>2</v>
      </c>
      <c r="D14" s="6" t="s">
        <v>161</v>
      </c>
      <c r="E14" s="45">
        <v>559091</v>
      </c>
    </row>
    <row r="15" spans="1:5" ht="17.25" thickBot="1" x14ac:dyDescent="0.35">
      <c r="A15" s="46" t="s">
        <v>88</v>
      </c>
      <c r="B15" s="47"/>
      <c r="C15" s="47"/>
      <c r="D15" s="47"/>
      <c r="E15" s="48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9525</xdr:colOff>
                    <xdr:row>2</xdr:row>
                    <xdr:rowOff>28575</xdr:rowOff>
                  </from>
                  <to>
                    <xdr:col>6</xdr:col>
                    <xdr:colOff>714375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조영은</cp:lastModifiedBy>
  <dcterms:created xsi:type="dcterms:W3CDTF">2023-04-27T08:01:32Z</dcterms:created>
  <dcterms:modified xsi:type="dcterms:W3CDTF">2025-03-06T16:52:13Z</dcterms:modified>
</cp:coreProperties>
</file>