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3 기본모의고사\"/>
    </mc:Choice>
  </mc:AlternateContent>
  <xr:revisionPtr revIDLastSave="0" documentId="13_ncr:1_{CE301D46-ED96-4986-9DC8-B833622B4804}" xr6:coauthVersionLast="47" xr6:coauthVersionMax="47" xr10:uidLastSave="{00000000-0000-0000-0000-000000000000}"/>
  <bookViews>
    <workbookView xWindow="-108" yWindow="-108" windowWidth="23256" windowHeight="12456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0">'기본작업-1'!$A$1:$H$28</definedName>
    <definedName name="_xlnm.Print_Area" localSheetId="1">'기본작업-2'!$B$1:$F$11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H51" i="2"/>
  <c r="H52" i="2"/>
  <c r="H53" i="2"/>
  <c r="H54" i="2"/>
  <c r="H55" i="2"/>
  <c r="H56" i="2"/>
  <c r="H57" i="2"/>
  <c r="H58" i="2"/>
  <c r="H59" i="2"/>
  <c r="H60" i="2"/>
  <c r="H61" i="2"/>
  <c r="H49" i="2"/>
  <c r="G31" i="2"/>
  <c r="G29" i="2"/>
  <c r="I50" i="2"/>
  <c r="I51" i="2"/>
  <c r="I52" i="2"/>
  <c r="I53" i="2"/>
  <c r="I54" i="2"/>
  <c r="I55" i="2"/>
  <c r="I56" i="2"/>
  <c r="I57" i="2"/>
  <c r="I58" i="2"/>
  <c r="I59" i="2"/>
  <c r="I60" i="2"/>
  <c r="I61" i="2"/>
  <c r="I4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10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1" i="2"/>
  <c r="B12" i="2"/>
  <c r="C3" i="2" a="1"/>
  <c r="C3" i="2"/>
  <c r="C4" i="2" a="1"/>
  <c r="C4" i="2"/>
  <c r="C5" i="2" a="1"/>
  <c r="C5" i="2"/>
  <c r="C6" i="2" a="1"/>
  <c r="C6" i="2"/>
  <c r="B4" i="2" a="1"/>
  <c r="B4" i="2" s="1"/>
  <c r="B5" i="2" a="1"/>
  <c r="B5" i="2" s="1"/>
  <c r="B6" i="2" a="1"/>
  <c r="B6" i="2" s="1"/>
  <c r="B3" i="2" a="1"/>
  <c r="B3" i="2" s="1"/>
  <c r="H11" i="2" a="1"/>
  <c r="H13" i="2" a="1"/>
  <c r="H15" i="2" a="1"/>
  <c r="H17" i="2" a="1"/>
  <c r="H19" i="2" a="1"/>
  <c r="H21" i="2" a="1"/>
  <c r="H23" i="2" a="1"/>
  <c r="H25" i="2" a="1"/>
  <c r="H18" i="2" a="1"/>
  <c r="H12" i="2" a="1"/>
  <c r="H14" i="2" a="1"/>
  <c r="H16" i="2" a="1"/>
  <c r="H20" i="2" a="1"/>
  <c r="H22" i="2" a="1"/>
  <c r="H24" i="2" a="1"/>
  <c r="H10" i="2" a="1"/>
  <c r="H24" i="2" l="1"/>
  <c r="H22" i="2"/>
  <c r="H20" i="2"/>
  <c r="H16" i="2"/>
  <c r="H14" i="2"/>
  <c r="H12" i="2"/>
  <c r="H18" i="2"/>
  <c r="H25" i="2"/>
  <c r="H23" i="2"/>
  <c r="H21" i="2"/>
  <c r="H19" i="2"/>
  <c r="H17" i="2"/>
  <c r="H15" i="2"/>
  <c r="H13" i="2"/>
  <c r="H11" i="2"/>
  <c r="H10" i="2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A2A7A4-7E57-4891-968B-5FCB8231A87B}" name="MS Access Database_Query" type="1" refreshedVersion="8" background="1">
    <dbPr connection="DSN=MS Access Database;DBQ=C:\Users\SAMSUNG\Desktop\길벗컴활1급\01 엑셀 - 2회독\03 기본모의고사\정보검색.accdb;DefaultDir=C:\Users\SAMSUNG\Desktop\길벗컴활1급\01 엑셀 - 2회독\03 기본모의고사;DriverId=25;FIL=MS Access;MaxBufferSize=2048;PageTimeout=5;" command="SELECT 정보검색결과.이름, 정보검색결과.학번, 정보검색결과.성별, 정보검색결과.`중간(30%)`, 정보검색결과.`기말(40%)`_x000d__x000a_FROM 정보검색결과 정보검색결과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<sst xmlns="http://schemas.openxmlformats.org/spreadsheetml/2006/main" count="372" uniqueCount="243">
  <si>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</si>
  <si>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</si>
  <si>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</si>
  <si>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</si>
  <si>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</si>
  <si>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</si>
  <si>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</si>
  <si>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</si>
  <si>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</si>
  <si>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</si>
  <si>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</si>
  <si>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</si>
  <si>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</si>
  <si>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</si>
  <si>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</si>
  <si>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</si>
  <si>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</si>
  <si>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</si>
  <si>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</si>
  <si>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</si>
  <si>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</si>
  <si>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</si>
  <si>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</si>
  <si>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</si>
  <si>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</si>
  <si>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</si>
  <si>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</si>
  <si>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</si>
  <si>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</si>
  <si>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</si>
  <si>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</si>
  <si>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</si>
  <si>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</si>
  <si>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</si>
  <si>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</si>
  <si>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</si>
  <si>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</si>
  <si>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</si>
  <si>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</si>
  <si>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</si>
  <si>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</si>
  <si>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</si>
  <si>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</si>
  <si>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</si>
  <si>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</si>
  <si>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</si>
  <si>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</si>
  <si>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</si>
  <si>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</si>
  <si>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</si>
  <si>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</si>
  <si>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</si>
  <si>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</si>
  <si>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</si>
  <si>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</si>
  <si>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</si>
  <si>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</si>
  <si>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</si>
  <si>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</si>
  <si>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</si>
  <si>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</si>
  <si>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</si>
  <si>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</si>
  <si>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</si>
  <si>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</si>
  <si>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</si>
  <si>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</si>
  <si>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</si>
  <si>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</si>
  <si>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</si>
  <si>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</si>
  <si>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</si>
  <si>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</si>
  <si>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</si>
  <si>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</si>
  <si>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</si>
  <si>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</si>
  <si>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</si>
  <si>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</si>
  <si>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</si>
  <si>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</si>
  <si>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</si>
  <si>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</si>
  <si>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</si>
  <si>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</si>
  <si>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</si>
  <si>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</si>
  <si>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</si>
  <si>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</si>
  <si>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</si>
  <si>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</si>
  <si>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</si>
  <si>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</si>
  <si>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</si>
  <si>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</si>
  <si>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</si>
  <si>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</si>
  <si>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</si>
  <si>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</si>
  <si>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</si>
  <si>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</si>
  <si>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</si>
  <si>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</si>
  <si>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</si>
  <si>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</si>
  <si>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</si>
  <si>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</si>
  <si>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</si>
  <si>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</si>
  <si>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</si>
  <si>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</si>
  <si>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</si>
  <si>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</si>
  <si>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</si>
  <si>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</si>
  <si>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</si>
  <si>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</si>
  <si>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</si>
  <si>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</si>
  <si>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</si>
  <si>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</si>
  <si>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</si>
  <si>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</si>
  <si>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</si>
  <si>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</si>
  <si>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</si>
  <si>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</si>
  <si>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</si>
  <si>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</si>
  <si>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</si>
  <si>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</si>
  <si>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</si>
  <si>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</si>
  <si>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</si>
  <si>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</si>
  <si>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</si>
  <si>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</si>
  <si>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</si>
  <si>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</si>
  <si>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</si>
  <si>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</si>
  <si>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</si>
  <si>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</si>
  <si>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</si>
  <si>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</si>
  <si>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</si>
  <si>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</si>
  <si>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</si>
  <si>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</si>
  <si>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</si>
  <si>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</si>
  <si>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</si>
  <si>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</si>
  <si>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</si>
  <si>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</si>
  <si>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</si>
  <si>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</si>
  <si>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</si>
  <si>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</si>
  <si>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</si>
  <si>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</si>
  <si>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</si>
  <si>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</si>
  <si>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</si>
  <si>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</si>
  <si>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</si>
  <si>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</si>
  <si>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</si>
  <si>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</si>
  <si>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</si>
  <si>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</si>
  <si>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</si>
  <si>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</si>
  <si>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</si>
  <si>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</si>
  <si>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</si>
  <si>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</si>
  <si>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</si>
  <si>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</si>
  <si>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</si>
  <si>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</si>
  <si>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</si>
  <si>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</si>
  <si>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</si>
  <si>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</si>
  <si>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</si>
  <si>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</si>
  <si>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</si>
  <si>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</si>
  <si>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</si>
  <si>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</si>
  <si>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</si>
  <si>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</si>
  <si>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</si>
  <si>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</si>
  <si>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</si>
  <si>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</si>
  <si>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</si>
  <si>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</si>
  <si>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</si>
  <si>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</si>
  <si>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</si>
  <si>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</si>
  <si>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</si>
  <si>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</si>
  <si>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</si>
  <si>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</si>
  <si>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</si>
  <si>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</si>
  <si>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</si>
  <si>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</si>
  <si>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</si>
  <si>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</si>
  <si>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</si>
  <si>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</si>
  <si>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</si>
  <si>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</si>
  <si>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</si>
  <si>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</si>
  <si>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</si>
  <si>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</si>
  <si>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</si>
  <si>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</si>
  <si>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</si>
  <si>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</si>
  <si>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</si>
  <si>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</si>
  <si>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</si>
  <si>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</si>
  <si>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</si>
  <si>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</si>
  <si>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</si>
  <si>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</si>
  <si>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</si>
  <si>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합계 : 기말(40%)</t>
  </si>
  <si>
    <t>전체 합계 : 중간(30%)</t>
  </si>
  <si>
    <t>전체 합계 : 기말(40%)</t>
  </si>
  <si>
    <t>값</t>
  </si>
  <si>
    <t>학번2</t>
  </si>
  <si>
    <t>A반</t>
  </si>
  <si>
    <t>B반</t>
  </si>
  <si>
    <t>C반</t>
  </si>
  <si>
    <t xml:space="preserve">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</si>
</sst>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1" xfId="0" applyNumberFormat="1" applyBorder="1" applyProtection="1">
      <alignment vertical="center"/>
      <protection hidden="1"/>
    </xf>
    <xf numFmtId="41" fontId="0" fillId="0" borderId="0" xfId="1" applyFont="1" applyProtection="1">
      <alignment vertical="center"/>
    </xf>
    <xf numFmtId="9" fontId="0" fillId="0" borderId="1" xfId="2" applyFont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6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1" defaultTableStyle="TableStyleMedium2" defaultPivotStyle="PivotStyleLight16">
    <tableStyle name="Invisible" pivot="0" table="0" count="0" xr9:uid="{B8E9E7B6-FB1B-45BE-9E30-0367D83D4A2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5-4C9E-9082-4885715E0BC9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5-4C9E-9082-4885715E0BC9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D5-4C9E-9082-4885715E0BC9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D5-4C9E-9082-4885715E0BC9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D5-4C9E-9082-4885715E0BC9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D5-4C9E-9082-4885715E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  <c:max val="11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948CD7D6-F2FB-6293-2611-61BF7340E712}"/>
            </a:ext>
          </a:extLst>
        </xdr:cNvPr>
        <xdr:cNvSpPr/>
      </xdr:nvSpPr>
      <xdr:spPr>
        <a:xfrm>
          <a:off x="262890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9CA44F38-B2C0-594E-35D2-6030F8BEF910}"/>
            </a:ext>
          </a:extLst>
        </xdr:cNvPr>
        <xdr:cNvSpPr/>
      </xdr:nvSpPr>
      <xdr:spPr>
        <a:xfrm>
          <a:off x="378714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144780</xdr:colOff>
          <xdr:row>3</xdr:row>
          <xdr:rowOff>137160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42.684484259262" backgroundQuery="1" createdVersion="8" refreshedVersion="8" minRefreshableVersion="3" recordCount="21" xr:uid="{79A0E9B5-2938-4D00-84CC-6BB2940CCC20}">
  <cacheSource type="external" connectionId="1"/>
  <cacheFields count="6"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5"/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학번2" numFmtId="0" databaseField="0">
      <fieldGroup base="1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</r>
  <r>
    <x v="1"/>
    <x v="1"/>
    <x v="0"/>
    <x v="1"/>
    <x v="1"/>
  </r>
  <r>
    <x v="2"/>
    <x v="2"/>
    <x v="1"/>
    <x v="2"/>
    <x v="2"/>
  </r>
  <r>
    <x v="3"/>
    <x v="3"/>
    <x v="1"/>
    <x v="2"/>
    <x v="3"/>
  </r>
  <r>
    <x v="4"/>
    <x v="4"/>
    <x v="1"/>
    <x v="3"/>
    <x v="4"/>
  </r>
  <r>
    <x v="5"/>
    <x v="5"/>
    <x v="0"/>
    <x v="2"/>
    <x v="5"/>
  </r>
  <r>
    <x v="6"/>
    <x v="6"/>
    <x v="0"/>
    <x v="4"/>
    <x v="6"/>
  </r>
  <r>
    <x v="7"/>
    <x v="7"/>
    <x v="0"/>
    <x v="1"/>
    <x v="6"/>
  </r>
  <r>
    <x v="8"/>
    <x v="8"/>
    <x v="1"/>
    <x v="5"/>
    <x v="7"/>
  </r>
  <r>
    <x v="9"/>
    <x v="9"/>
    <x v="1"/>
    <x v="0"/>
    <x v="8"/>
  </r>
  <r>
    <x v="10"/>
    <x v="10"/>
    <x v="1"/>
    <x v="6"/>
    <x v="9"/>
  </r>
  <r>
    <x v="11"/>
    <x v="11"/>
    <x v="1"/>
    <x v="0"/>
    <x v="7"/>
  </r>
  <r>
    <x v="12"/>
    <x v="12"/>
    <x v="1"/>
    <x v="4"/>
    <x v="10"/>
  </r>
  <r>
    <x v="13"/>
    <x v="13"/>
    <x v="0"/>
    <x v="7"/>
    <x v="4"/>
  </r>
  <r>
    <x v="14"/>
    <x v="14"/>
    <x v="0"/>
    <x v="1"/>
    <x v="0"/>
  </r>
  <r>
    <x v="15"/>
    <x v="15"/>
    <x v="0"/>
    <x v="4"/>
    <x v="11"/>
  </r>
  <r>
    <x v="16"/>
    <x v="16"/>
    <x v="0"/>
    <x v="8"/>
    <x v="6"/>
  </r>
  <r>
    <x v="17"/>
    <x v="17"/>
    <x v="0"/>
    <x v="2"/>
    <x v="7"/>
  </r>
  <r>
    <x v="18"/>
    <x v="18"/>
    <x v="1"/>
    <x v="5"/>
    <x v="0"/>
  </r>
  <r>
    <x v="19"/>
    <x v="19"/>
    <x v="0"/>
    <x v="8"/>
    <x v="12"/>
  </r>
  <r>
    <x v="20"/>
    <x v="20"/>
    <x v="0"/>
    <x v="5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043B57-0213-48B3-984B-5D69E14BD4F0}" name="피벗 테이블1" cacheId="0" dataOnRows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6"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5"/>
    <field x="1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2"/>
  </colFields>
  <colItems count="3">
    <i>
      <x/>
    </i>
    <i>
      <x v="1"/>
    </i>
    <i t="grand">
      <x/>
    </i>
  </colItems>
  <pageFields count="1">
    <pageField fld="0" hier="-1"/>
  </pageFields>
  <dataFields count="2">
    <dataField name="합계 : 중간(30%)" fld="3" showDataAs="percentOfCol" baseField="5" baseItem="0" numFmtId="10"/>
    <dataField name="합계 : 기말(40%)" fld="4" showDataAs="percentOfCol" baseField="5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zoomScaleNormal="100" zoomScaleSheetLayoutView="100" workbookViewId="0">
      <selection activeCell="I11" sqref="I11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31" t="s">
        <v>1</v>
      </c>
      <c r="C1" s="31"/>
      <c r="D1" s="31"/>
      <c r="E1" s="31"/>
      <c r="F1" s="31"/>
      <c r="G1" s="31"/>
      <c r="H1" s="31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29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29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29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29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29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29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29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">
      <c r="A17" s="1" t="s">
        <v>230</v>
      </c>
    </row>
    <row r="18" spans="1:8" x14ac:dyDescent="0.4">
      <c r="A18" t="b">
        <f>AND($G4&gt;AVERAGE($G$4:$G$15),$H4&gt;AVERAGE($H$4:$H$15))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5" priority="2">
      <formula>OR(LEFT($A15,1)="C",LEFT($A15,1)="D",$E15&gt;=0.5)</formula>
    </cfRule>
  </conditionalFormatting>
  <conditionalFormatting sqref="A4:H15">
    <cfRule type="expression" dxfId="4" priority="1">
      <formula>OR(LEFT($A4,1)="C",LEFT($A4,1)="D",$E4&gt;=0.5)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Normal="100" zoomScaleSheetLayoutView="100" workbookViewId="0">
      <selection activeCell="K12" sqref="K12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28">
        <f t="shared" ref="E5:E11" si="0">C5-D5</f>
        <v>314</v>
      </c>
      <c r="F5" s="30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28">
        <f t="shared" si="0"/>
        <v>307</v>
      </c>
      <c r="F6" s="30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28">
        <f t="shared" si="0"/>
        <v>131</v>
      </c>
      <c r="F7" s="30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28">
        <f t="shared" si="0"/>
        <v>399</v>
      </c>
      <c r="F8" s="30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28">
        <f t="shared" si="0"/>
        <v>276</v>
      </c>
      <c r="F9" s="30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28">
        <f t="shared" si="0"/>
        <v>164</v>
      </c>
      <c r="F10" s="30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28">
        <f t="shared" si="0"/>
        <v>251</v>
      </c>
      <c r="F11" s="30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A43" workbookViewId="0">
      <selection activeCell="K52" sqref="K52"/>
    </sheetView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9" x14ac:dyDescent="0.4">
      <c r="A1" t="s">
        <v>126</v>
      </c>
    </row>
    <row r="2" spans="1:9" x14ac:dyDescent="0.4">
      <c r="A2" s="4" t="s">
        <v>32</v>
      </c>
      <c r="B2" s="7">
        <v>2022</v>
      </c>
      <c r="C2" s="7">
        <v>2023</v>
      </c>
    </row>
    <row r="3" spans="1:9" x14ac:dyDescent="0.4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9" x14ac:dyDescent="0.4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9" x14ac:dyDescent="0.4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9" x14ac:dyDescent="0.4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9" x14ac:dyDescent="0.4">
      <c r="A8" t="s">
        <v>17</v>
      </c>
    </row>
    <row r="9" spans="1:9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9" x14ac:dyDescent="0.4">
      <c r="A10" s="4" t="s">
        <v>44</v>
      </c>
      <c r="B10" s="4" t="str">
        <f>TEXT(RIGHT($A10,LEN($A10)-4),"00")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 cm="1">
        <f t="array" ref="H10">won원가대여횟수(E10,G10)</f>
        <v>★★</v>
      </c>
    </row>
    <row r="11" spans="1:9" x14ac:dyDescent="0.4">
      <c r="A11" s="4" t="s">
        <v>46</v>
      </c>
      <c r="B11" s="4" t="str">
        <f t="shared" ref="B11:B25" si="0">TEXT(RIGHT($A11,LEN($A11)-4),"00")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 cm="1">
        <f t="array" ref="H11">won원가대여횟수(E11,G11)</f>
        <v>★</v>
      </c>
    </row>
    <row r="12" spans="1:9" x14ac:dyDescent="0.4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 cm="1">
        <f t="array" ref="H12">won원가대여횟수(E12,G12)</f>
        <v>★</v>
      </c>
      <c r="I12" t="s">
        <v>242</v>
      </c>
    </row>
    <row r="13" spans="1:9" x14ac:dyDescent="0.4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 cm="1">
        <f t="array" ref="H13">won원가대여횟수(E13,G13)</f>
        <v>★</v>
      </c>
    </row>
    <row r="14" spans="1:9" x14ac:dyDescent="0.4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 cm="1">
        <f t="array" ref="H14">won원가대여횟수(E14,G14)</f>
        <v>★★★★★</v>
      </c>
    </row>
    <row r="15" spans="1:9" x14ac:dyDescent="0.4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 cm="1">
        <f t="array" ref="H15">won원가대여횟수(E15,G15)</f>
        <v>★★</v>
      </c>
    </row>
    <row r="16" spans="1:9" x14ac:dyDescent="0.4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 cm="1">
        <f t="array" ref="H16">won원가대여횟수(E16,G16)</f>
        <v>★</v>
      </c>
    </row>
    <row r="17" spans="1:8" x14ac:dyDescent="0.4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 cm="1">
        <f t="array" ref="H17">won원가대여횟수(E17,G17)</f>
        <v>★</v>
      </c>
    </row>
    <row r="18" spans="1:8" x14ac:dyDescent="0.4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 cm="1">
        <f t="array" ref="H18">won원가대여횟수(E18,G18)</f>
        <v>★</v>
      </c>
    </row>
    <row r="19" spans="1:8" x14ac:dyDescent="0.4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 cm="1">
        <f t="array" ref="H19">won원가대여횟수(E19,G19)</f>
        <v>★★</v>
      </c>
    </row>
    <row r="20" spans="1:8" x14ac:dyDescent="0.4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 cm="1">
        <f t="array" ref="H20">won원가대여횟수(E20,G20)</f>
        <v>★★</v>
      </c>
    </row>
    <row r="21" spans="1:8" x14ac:dyDescent="0.4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 cm="1">
        <f t="array" ref="H21">won원가대여횟수(E21,G21)</f>
        <v>★★★★</v>
      </c>
    </row>
    <row r="22" spans="1:8" x14ac:dyDescent="0.4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 cm="1">
        <f t="array" ref="H22">won원가대여횟수(E22,G22)</f>
        <v>★</v>
      </c>
    </row>
    <row r="23" spans="1:8" x14ac:dyDescent="0.4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 cm="1">
        <f t="array" ref="H23">won원가대여횟수(E23,G23)</f>
        <v>★</v>
      </c>
    </row>
    <row r="24" spans="1:8" x14ac:dyDescent="0.4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 cm="1">
        <f t="array" ref="H24">won원가대여횟수(E24,G24)</f>
        <v>★★★★★</v>
      </c>
    </row>
    <row r="25" spans="1:8" x14ac:dyDescent="0.4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 cm="1">
        <f t="array" ref="H25">won원가대여횟수(E25,G25)</f>
        <v>★</v>
      </c>
    </row>
    <row r="27" spans="1:8" x14ac:dyDescent="0.4">
      <c r="A27" t="s">
        <v>76</v>
      </c>
      <c r="B27" s="32" t="s">
        <v>77</v>
      </c>
      <c r="C27" s="32"/>
      <c r="D27" s="32"/>
      <c r="E27" s="32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3" t="s">
        <v>83</v>
      </c>
      <c r="H28" s="34"/>
    </row>
    <row r="29" spans="1:8" x14ac:dyDescent="0.4">
      <c r="A29" s="4" t="s">
        <v>84</v>
      </c>
      <c r="B29" s="6">
        <v>520</v>
      </c>
      <c r="C29" s="8">
        <f>$B29*HLOOKUP($A29,$H$35:$J$36,2,FALSE)</f>
        <v>540800</v>
      </c>
      <c r="D29" s="6">
        <v>53</v>
      </c>
      <c r="E29" s="8">
        <f>$D29*HLOOKUP($A29,$H$35:$J$37,3,FALSE)</f>
        <v>74730</v>
      </c>
      <c r="G29" s="35" t="str">
        <f>LOOKUP(LARGE($D$29:$D$37,3),$D$29:$D$37,$A$29:$A$37)</f>
        <v>라거</v>
      </c>
      <c r="H29" s="36"/>
    </row>
    <row r="30" spans="1:8" x14ac:dyDescent="0.4">
      <c r="A30" s="4" t="s">
        <v>85</v>
      </c>
      <c r="B30" s="6">
        <v>35</v>
      </c>
      <c r="C30" s="8">
        <f t="shared" ref="C30:C37" si="1">$B30*HLOOKUP($A30,$H$35:$J$36,2,FALSE)</f>
        <v>36750</v>
      </c>
      <c r="D30" s="6">
        <v>95</v>
      </c>
      <c r="E30" s="8">
        <f t="shared" ref="E30:E37" si="2">$D30*HLOOKUP($A30,$H$35:$J$37,3,FALSE)</f>
        <v>134900</v>
      </c>
      <c r="G30" s="33" t="s">
        <v>86</v>
      </c>
      <c r="H30" s="34"/>
    </row>
    <row r="31" spans="1:8" x14ac:dyDescent="0.4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35" t="str">
        <f>LOOKUP(SMALL($D$29:$D$37,2),$D$29:$D$37,$A$29:$A$37)</f>
        <v>하이트</v>
      </c>
      <c r="H31" s="36"/>
    </row>
    <row r="32" spans="1:8" x14ac:dyDescent="0.4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4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4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4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_xlfn.XLOOKUP($D49,$E$41:$E$44,$F$41:$F$44,,-1)+IF(SUMPRODUCT($E49:$G49,{0.3,0.3,0.4})&gt;=70,5,0)</f>
        <v>0</v>
      </c>
      <c r="I49" s="11">
        <f>IF(ISBLANK($D49),VLOOKUP(AVERAGE($E49:$G49),$A$41:$B$45,2,TRUE)+0.5%,VLOOKUP(AVERAGE($E49:$G49),$A$41:$B$45,2,TRUE))</f>
        <v>0</v>
      </c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_xlfn.XLOOKUP($D50,$E$41:$E$44,$F$41:$F$44,,-1)+IF(SUMPRODUCT($E50:$G50,{0.3,0.3,0.4})&gt;=70,5,0)</f>
        <v>8</v>
      </c>
      <c r="I50" s="11">
        <f t="shared" ref="I50:I61" si="3">IF(ISBLANK($D50),VLOOKUP(AVERAGE($E50:$G50),$A$41:$B$45,2,TRUE)+0.5%,VLOOKUP(AVERAGE($E50:$G50),$A$41:$B$45,2,TRUE))</f>
        <v>0.03</v>
      </c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_xlfn.XLOOKUP($D51,$E$41:$E$44,$F$41:$F$44,,-1)+IF(SUMPRODUCT($E51:$G51,{0.3,0.3,0.4})&gt;=70,5,0)</f>
        <v>15</v>
      </c>
      <c r="I51" s="11">
        <f t="shared" si="3"/>
        <v>3.5000000000000003E-2</v>
      </c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_xlfn.XLOOKUP($D52,$E$41:$E$44,$F$41:$F$44,,-1)+IF(SUMPRODUCT($E52:$G52,{0.3,0.3,0.4})&gt;=70,5,0)</f>
        <v>10</v>
      </c>
      <c r="I52" s="11">
        <f t="shared" si="3"/>
        <v>0.03</v>
      </c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_xlfn.XLOOKUP($D53,$E$41:$E$44,$F$41:$F$44,,-1)+IF(SUMPRODUCT($E53:$G53,{0.3,0.3,0.4})&gt;=70,5,0)</f>
        <v>10</v>
      </c>
      <c r="I53" s="11">
        <f t="shared" si="3"/>
        <v>3.5000000000000003E-2</v>
      </c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_xlfn.XLOOKUP($D54,$E$41:$E$44,$F$41:$F$44,,-1)+IF(SUMPRODUCT($E54:$G54,{0.3,0.3,0.4})&gt;=70,5,0)</f>
        <v>8</v>
      </c>
      <c r="I54" s="11">
        <f t="shared" si="3"/>
        <v>0.03</v>
      </c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_xlfn.XLOOKUP($D55,$E$41:$E$44,$F$41:$F$44,,-1)+IF(SUMPRODUCT($E55:$G55,{0.3,0.3,0.4})&gt;=70,5,0)</f>
        <v>3</v>
      </c>
      <c r="I55" s="11">
        <f t="shared" si="3"/>
        <v>2.5000000000000001E-2</v>
      </c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_xlfn.XLOOKUP($D56,$E$41:$E$44,$F$41:$F$44,,-1)+IF(SUMPRODUCT($E56:$G56,{0.3,0.3,0.4})&gt;=70,5,0)</f>
        <v>15</v>
      </c>
      <c r="I56" s="11">
        <f t="shared" si="3"/>
        <v>3.5000000000000003E-2</v>
      </c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_xlfn.XLOOKUP($D57,$E$41:$E$44,$F$41:$F$44,,-1)+IF(SUMPRODUCT($E57:$G57,{0.3,0.3,0.4})&gt;=70,5,0)</f>
        <v>3</v>
      </c>
      <c r="I57" s="11">
        <f t="shared" si="3"/>
        <v>2.5000000000000001E-2</v>
      </c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_xlfn.XLOOKUP($D58,$E$41:$E$44,$F$41:$F$44,,-1)+IF(SUMPRODUCT($E58:$G58,{0.3,0.3,0.4})&gt;=70,5,0)</f>
        <v>10</v>
      </c>
      <c r="I58" s="11">
        <f t="shared" si="3"/>
        <v>0.03</v>
      </c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_xlfn.XLOOKUP($D59,$E$41:$E$44,$F$41:$F$44,,-1)+IF(SUMPRODUCT($E59:$G59,{0.3,0.3,0.4})&gt;=70,5,0)</f>
        <v>5</v>
      </c>
      <c r="I59" s="11">
        <f t="shared" si="3"/>
        <v>0.03</v>
      </c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_xlfn.XLOOKUP($D60,$E$41:$E$44,$F$41:$F$44,,-1)+IF(SUMPRODUCT($E60:$G60,{0.3,0.3,0.4})&gt;=70,5,0)</f>
        <v>3</v>
      </c>
      <c r="I60" s="11">
        <f t="shared" si="3"/>
        <v>2.5000000000000001E-2</v>
      </c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_xlfn.XLOOKUP($D61,$E$41:$E$44,$F$41:$F$44,,-1)+IF(SUMPRODUCT($E61:$G61,{0.3,0.3,0.4})&gt;=70,5,0)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H9" sqref="H9"/>
    </sheetView>
  </sheetViews>
  <sheetFormatPr defaultRowHeight="17.399999999999999" x14ac:dyDescent="0.4"/>
  <cols>
    <col min="1" max="1" width="7" bestFit="1" customWidth="1"/>
    <col min="2" max="3" width="15.09765625" bestFit="1" customWidth="1"/>
    <col min="4" max="6" width="8.5" bestFit="1" customWidth="1"/>
    <col min="7" max="7" width="20.09765625" bestFit="1" customWidth="1"/>
  </cols>
  <sheetData>
    <row r="1" spans="1:6" x14ac:dyDescent="0.4">
      <c r="A1" s="26" t="s">
        <v>18</v>
      </c>
      <c r="B1" t="s">
        <v>231</v>
      </c>
    </row>
    <row r="3" spans="1:6" x14ac:dyDescent="0.4">
      <c r="D3" s="26" t="s">
        <v>128</v>
      </c>
    </row>
    <row r="4" spans="1:6" x14ac:dyDescent="0.4">
      <c r="A4" s="26" t="s">
        <v>238</v>
      </c>
      <c r="B4" s="26" t="s">
        <v>127</v>
      </c>
      <c r="C4" s="26" t="s">
        <v>237</v>
      </c>
      <c r="D4" t="s">
        <v>136</v>
      </c>
      <c r="E4" t="s">
        <v>139</v>
      </c>
      <c r="F4" t="s">
        <v>232</v>
      </c>
    </row>
    <row r="5" spans="1:6" x14ac:dyDescent="0.4">
      <c r="A5" t="s">
        <v>239</v>
      </c>
      <c r="D5" s="27"/>
      <c r="E5" s="27"/>
      <c r="F5" s="27"/>
    </row>
    <row r="6" spans="1:6" x14ac:dyDescent="0.4">
      <c r="C6" t="s">
        <v>233</v>
      </c>
      <c r="D6" s="27">
        <v>0.44947735191637633</v>
      </c>
      <c r="E6" s="27">
        <v>0.22978723404255319</v>
      </c>
      <c r="F6" s="27">
        <v>0.35057471264367818</v>
      </c>
    </row>
    <row r="7" spans="1:6" x14ac:dyDescent="0.4">
      <c r="C7" t="s">
        <v>234</v>
      </c>
      <c r="D7" s="27">
        <v>0.45623342175066312</v>
      </c>
      <c r="E7" s="27">
        <v>0.23287671232876711</v>
      </c>
      <c r="F7" s="27">
        <v>0.35874439461883406</v>
      </c>
    </row>
    <row r="8" spans="1:6" x14ac:dyDescent="0.4">
      <c r="A8" t="s">
        <v>240</v>
      </c>
      <c r="D8" s="27"/>
      <c r="E8" s="27"/>
      <c r="F8" s="27"/>
    </row>
    <row r="9" spans="1:6" x14ac:dyDescent="0.4">
      <c r="C9" t="s">
        <v>233</v>
      </c>
      <c r="D9" s="27">
        <v>0.55052264808362372</v>
      </c>
      <c r="E9" s="27">
        <v>0.65106382978723409</v>
      </c>
      <c r="F9" s="27">
        <v>0.59578544061302685</v>
      </c>
    </row>
    <row r="10" spans="1:6" x14ac:dyDescent="0.4">
      <c r="C10" t="s">
        <v>234</v>
      </c>
      <c r="D10" s="27">
        <v>0.54376657824933683</v>
      </c>
      <c r="E10" s="27">
        <v>0.6678082191780822</v>
      </c>
      <c r="F10" s="27">
        <v>0.59790732436472349</v>
      </c>
    </row>
    <row r="11" spans="1:6" x14ac:dyDescent="0.4">
      <c r="A11" t="s">
        <v>241</v>
      </c>
      <c r="D11" s="27"/>
      <c r="E11" s="27"/>
      <c r="F11" s="27"/>
    </row>
    <row r="12" spans="1:6" x14ac:dyDescent="0.4">
      <c r="C12" t="s">
        <v>233</v>
      </c>
      <c r="D12" s="27">
        <v>0</v>
      </c>
      <c r="E12" s="27">
        <v>0.11914893617021277</v>
      </c>
      <c r="F12" s="27">
        <v>5.3639846743295021E-2</v>
      </c>
    </row>
    <row r="13" spans="1:6" x14ac:dyDescent="0.4">
      <c r="C13" t="s">
        <v>234</v>
      </c>
      <c r="D13" s="27">
        <v>0</v>
      </c>
      <c r="E13" s="27">
        <v>9.9315068493150679E-2</v>
      </c>
      <c r="F13" s="27">
        <v>4.3348281016442454E-2</v>
      </c>
    </row>
    <row r="14" spans="1:6" x14ac:dyDescent="0.4">
      <c r="A14" t="s">
        <v>235</v>
      </c>
      <c r="D14" s="27">
        <v>1</v>
      </c>
      <c r="E14" s="27">
        <v>1</v>
      </c>
      <c r="F14" s="27">
        <v>1</v>
      </c>
    </row>
    <row r="15" spans="1:6" x14ac:dyDescent="0.4">
      <c r="A15" t="s">
        <v>236</v>
      </c>
      <c r="D15" s="27">
        <v>1</v>
      </c>
      <c r="E15" s="27">
        <v>1</v>
      </c>
      <c r="F15" s="27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F29" sqref="F29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" si="0">SUM(D4:G4)</f>
        <v>95</v>
      </c>
    </row>
    <row r="5" spans="1:8" x14ac:dyDescent="0.4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 t="shared" ref="H5:H24" si="1">SUM(D5:G5)</f>
        <v>90</v>
      </c>
    </row>
    <row r="6" spans="1:8" x14ac:dyDescent="0.4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 t="shared" si="1"/>
        <v>87</v>
      </c>
    </row>
    <row r="7" spans="1:8" x14ac:dyDescent="0.4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 t="shared" si="1"/>
        <v>85</v>
      </c>
    </row>
    <row r="8" spans="1:8" hidden="1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1"/>
        <v>69</v>
      </c>
    </row>
    <row r="9" spans="1:8" hidden="1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1"/>
        <v>74</v>
      </c>
    </row>
    <row r="10" spans="1:8" hidden="1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1"/>
        <v>69</v>
      </c>
    </row>
    <row r="11" spans="1:8" hidden="1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1"/>
        <v>77</v>
      </c>
    </row>
    <row r="12" spans="1:8" x14ac:dyDescent="0.4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 t="shared" si="1"/>
        <v>83</v>
      </c>
    </row>
    <row r="13" spans="1:8" hidden="1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1"/>
        <v>97</v>
      </c>
    </row>
    <row r="14" spans="1:8" hidden="1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1"/>
        <v>77</v>
      </c>
    </row>
    <row r="15" spans="1:8" x14ac:dyDescent="0.4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 t="shared" si="1"/>
        <v>83</v>
      </c>
    </row>
    <row r="16" spans="1:8" hidden="1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1"/>
        <v>94</v>
      </c>
    </row>
    <row r="17" spans="1:8" hidden="1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1"/>
        <v>77</v>
      </c>
    </row>
    <row r="18" spans="1:8" x14ac:dyDescent="0.4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 t="shared" si="1"/>
        <v>83</v>
      </c>
    </row>
    <row r="19" spans="1:8" hidden="1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1"/>
        <v>77</v>
      </c>
    </row>
    <row r="20" spans="1:8" x14ac:dyDescent="0.4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 t="shared" si="1"/>
        <v>82</v>
      </c>
    </row>
    <row r="21" spans="1:8" hidden="1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1"/>
        <v>96</v>
      </c>
    </row>
    <row r="22" spans="1:8" hidden="1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1"/>
        <v>91</v>
      </c>
    </row>
    <row r="23" spans="1:8" x14ac:dyDescent="0.4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 t="shared" si="1"/>
        <v>82</v>
      </c>
    </row>
    <row r="24" spans="1:8" x14ac:dyDescent="0.4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 t="shared" si="1"/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2">
    <dataValidation type="custom" errorStyle="warning" allowBlank="1" showInputMessage="1" showErrorMessage="1" errorTitle="오류" error="입력 데이터가 잘못되었습니다." promptTitle="점수입력" prompt="전체 합계가 100이하가 되도록 입력하세요." sqref="C3:G4" xr:uid="{CD5D7E4C-72B6-4B8E-8944-D9E4F10CC3E3}">
      <formula1>SUM($D3:$G3)&lt;=100</formula1>
    </dataValidation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C5:G24" xr:uid="{C798E658-4DD8-4628-AD54-C42F502FD153}">
      <formula1>SUM($D5:$G5)&lt;=100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topLeftCell="A10" workbookViewId="0">
      <selection activeCell="N23" sqref="N23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L16" sqref="L16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7" t="s">
        <v>193</v>
      </c>
      <c r="B1" s="37"/>
      <c r="C1" s="37"/>
      <c r="D1" s="37"/>
      <c r="E1" s="37"/>
      <c r="F1" s="37"/>
      <c r="G1" s="37"/>
      <c r="H1" s="37"/>
    </row>
    <row r="3" spans="1:8" x14ac:dyDescent="0.4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">
      <c r="A4" s="4" t="s">
        <v>199</v>
      </c>
      <c r="B4" s="4" t="s">
        <v>200</v>
      </c>
      <c r="C4" s="4" t="s">
        <v>201</v>
      </c>
      <c r="D4" s="25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202</v>
      </c>
      <c r="B5" s="4" t="s">
        <v>203</v>
      </c>
      <c r="C5" s="4" t="s">
        <v>204</v>
      </c>
      <c r="D5" s="25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205</v>
      </c>
      <c r="B6" s="4" t="s">
        <v>206</v>
      </c>
      <c r="C6" s="4" t="s">
        <v>207</v>
      </c>
      <c r="D6" s="25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208</v>
      </c>
      <c r="B7" s="4" t="s">
        <v>209</v>
      </c>
      <c r="C7" s="4" t="s">
        <v>207</v>
      </c>
      <c r="D7" s="25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210</v>
      </c>
      <c r="B8" s="4" t="s">
        <v>211</v>
      </c>
      <c r="C8" s="4" t="s">
        <v>212</v>
      </c>
      <c r="D8" s="25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213</v>
      </c>
      <c r="B9" s="4" t="s">
        <v>214</v>
      </c>
      <c r="C9" s="4" t="s">
        <v>212</v>
      </c>
      <c r="D9" s="25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215</v>
      </c>
      <c r="B10" s="4" t="s">
        <v>216</v>
      </c>
      <c r="C10" s="4" t="s">
        <v>204</v>
      </c>
      <c r="D10" s="25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217</v>
      </c>
      <c r="B11" s="4" t="s">
        <v>218</v>
      </c>
      <c r="C11" s="4" t="s">
        <v>201</v>
      </c>
      <c r="D11" s="25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219</v>
      </c>
      <c r="B12" s="4" t="s">
        <v>220</v>
      </c>
      <c r="C12" s="4" t="s">
        <v>212</v>
      </c>
      <c r="D12" s="25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221</v>
      </c>
      <c r="B13" s="4" t="s">
        <v>222</v>
      </c>
      <c r="C13" s="4" t="s">
        <v>207</v>
      </c>
      <c r="D13" s="25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3" priority="4" aboveAverage="0"/>
    <cfRule type="aboveAverage" dxfId="2" priority="3" aboveAverage="0"/>
    <cfRule type="aboveAverage" dxfId="1" priority="2" aboveAverage="0"/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tabSelected="1" workbookViewId="0">
      <selection activeCell="H11" sqref="H11"/>
    </sheetView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">
      <c r="A4" s="21">
        <v>44936</v>
      </c>
      <c r="B4" t="s">
        <v>188</v>
      </c>
      <c r="C4">
        <v>3</v>
      </c>
      <c r="D4" s="22">
        <v>2850</v>
      </c>
    </row>
    <row r="5" spans="1:4" x14ac:dyDescent="0.4">
      <c r="A5" s="21">
        <v>44936</v>
      </c>
      <c r="B5" t="s">
        <v>190</v>
      </c>
      <c r="C5">
        <v>10</v>
      </c>
      <c r="D5" s="22">
        <v>3400</v>
      </c>
    </row>
    <row r="6" spans="1:4" x14ac:dyDescent="0.4">
      <c r="A6" s="21">
        <v>44936</v>
      </c>
      <c r="B6" t="s">
        <v>189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구매내역입력">
          <controlPr defaultSize="0" autoLin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3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2025-03-26T08:50:36Z</dcterms:modified>
</cp:coreProperties>
</file>