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8169f9939f917772/바탕 화면/길벗컴활1급/01 엑셀/03 기본모의고사/"/>
    </mc:Choice>
  </mc:AlternateContent>
  <xr:revisionPtr revIDLastSave="143" documentId="13_ncr:1_{1E93EECE-7D48-4B63-A089-D02B4E9720FB}" xr6:coauthVersionLast="47" xr6:coauthVersionMax="47" xr10:uidLastSave="{77CD3251-CFF5-46CC-A5E7-FBCEF33F8AC4}"/>
  <bookViews>
    <workbookView xWindow="-98" yWindow="-98" windowWidth="21795" windowHeight="12975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51" i="2"/>
  <c r="I52" i="2"/>
  <c r="I53" i="2"/>
  <c r="I54" i="2"/>
  <c r="I55" i="2"/>
  <c r="I56" i="2"/>
  <c r="I57" i="2"/>
  <c r="I58" i="2"/>
  <c r="I59" i="2"/>
  <c r="I60" i="2"/>
  <c r="I61" i="2"/>
  <c r="I49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25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C3" i="2" a="1"/>
  <c r="C3" i="2" s="1"/>
  <c r="C4" i="2" a="1"/>
  <c r="C4" i="2" s="1"/>
  <c r="C5" i="2" a="1"/>
  <c r="C5" i="2" s="1"/>
  <c r="C6" i="2" a="1"/>
  <c r="C6" i="2"/>
  <c r="B6" i="2" a="1"/>
  <c r="B6" i="2" s="1"/>
  <c r="B4" i="2" a="1"/>
  <c r="B4" i="2" s="1"/>
  <c r="B5" i="2" a="1"/>
  <c r="B5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19E114-F81A-49B7-985D-F78F2E60DB3E}" sourceFile="C:\Users\kdmkd\OneDrive\바탕 화면\길벗컴활1급\01 엑셀\03 기본모의고사\정보검색.accdb" keepAlive="1" name="정보검색" type="5" refreshedVersion="8" background="1">
    <dbPr connection="Provider=Microsoft.ACE.OLEDB.12.0;User ID=Admin;Data Source=C:\Users\kdmkd\OneDrive\바탕 화면\길벗컴활1급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sharedStrings.xml><?xml version="1.0" encoding="utf-8"?>
<sst xmlns="http://schemas.openxmlformats.org/spreadsheetml/2006/main" count="371" uniqueCount="243">
  <si>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</si>
  <si>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</si>
  <si>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</si>
  <si>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</si>
  <si>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</si>
  <si>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</si>
  <si>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</si>
  <si>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</si>
  <si>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</si>
  <si>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</si>
  <si>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</si>
  <si>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</si>
  <si>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</si>
  <si>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</si>
  <si>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</si>
  <si>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</si>
  <si>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</si>
  <si>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</si>
  <si>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</si>
  <si>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</si>
  <si>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</si>
  <si>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</si>
  <si>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</si>
  <si>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</si>
  <si>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</si>
  <si>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</si>
  <si>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</si>
  <si>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</si>
  <si>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</si>
  <si>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</si>
  <si>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</si>
  <si>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</si>
  <si>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</si>
  <si>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</si>
  <si>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</si>
  <si>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</si>
  <si>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</si>
  <si>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</si>
  <si>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</si>
  <si>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</si>
  <si>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</si>
  <si>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</si>
  <si>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</si>
  <si>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</si>
  <si>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</si>
  <si>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</si>
  <si>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</si>
  <si>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</si>
  <si>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</si>
  <si>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</si>
  <si>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</si>
  <si>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</si>
  <si>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</si>
  <si>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</si>
  <si>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</si>
  <si>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</si>
  <si>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</si>
  <si>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</si>
  <si>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</si>
  <si>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</si>
  <si>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</si>
  <si>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</si>
  <si>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</si>
  <si>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</si>
  <si>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</si>
  <si>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</si>
  <si>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</si>
  <si>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</si>
  <si>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</si>
  <si>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</si>
  <si>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</si>
  <si>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</si>
  <si>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</si>
  <si>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</si>
  <si>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</si>
  <si>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</si>
  <si>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</si>
  <si>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</si>
  <si>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</si>
  <si>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</si>
  <si>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</si>
  <si>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</si>
  <si>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</si>
  <si>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</si>
  <si>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</si>
  <si>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</si>
  <si>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</si>
  <si>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</si>
  <si>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</si>
  <si>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</si>
  <si>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</si>
  <si>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</si>
  <si>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</si>
  <si>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</si>
  <si>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</si>
  <si>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</si>
  <si>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</si>
  <si>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</si>
  <si>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</si>
  <si>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</si>
  <si>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</si>
  <si>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</si>
  <si>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</si>
  <si>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</si>
  <si>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</si>
  <si>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</si>
  <si>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</si>
  <si>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</si>
  <si>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</si>
  <si>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</si>
  <si>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</si>
  <si>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</si>
  <si>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</si>
  <si>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</si>
  <si>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</si>
  <si>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</si>
  <si>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</si>
  <si>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</si>
  <si>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</si>
  <si>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</si>
  <si>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</si>
  <si>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</si>
  <si>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</si>
  <si>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</si>
  <si>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</si>
  <si>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</si>
  <si>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</si>
  <si>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</si>
  <si>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</si>
  <si>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</si>
  <si>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</si>
  <si>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</si>
  <si>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</si>
  <si>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</si>
  <si>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</si>
  <si>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</si>
  <si>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</si>
  <si>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</si>
  <si>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</si>
  <si>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</si>
  <si>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</si>
  <si>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</si>
  <si>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</si>
  <si>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</si>
  <si>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</si>
  <si>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</si>
  <si>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</si>
  <si>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</si>
  <si>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</si>
  <si>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</si>
  <si>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</si>
  <si>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</si>
  <si>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</si>
  <si>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</si>
  <si>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</si>
  <si>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</si>
  <si>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</si>
  <si>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</si>
  <si>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</si>
  <si>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</si>
  <si>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</si>
  <si>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</si>
  <si>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</si>
  <si>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</si>
  <si>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</si>
  <si>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</si>
  <si>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</si>
  <si>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</si>
  <si>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</si>
  <si>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</si>
  <si>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</si>
  <si>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</si>
  <si>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</si>
  <si>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</si>
  <si>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</si>
  <si>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</si>
  <si>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</si>
  <si>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</si>
  <si>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</si>
  <si>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</si>
  <si>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</si>
  <si>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</si>
  <si>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</si>
  <si>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</si>
  <si>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</si>
  <si>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</si>
  <si>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</si>
  <si>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</si>
  <si>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</si>
  <si>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</si>
  <si>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</si>
  <si>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</si>
  <si>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</si>
  <si>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</si>
  <si>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</si>
  <si>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</si>
  <si>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</si>
  <si>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</si>
  <si>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</si>
  <si>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</si>
  <si>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</si>
  <si>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</si>
  <si>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</si>
  <si>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</si>
  <si>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</si>
  <si>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</si>
  <si>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</si>
  <si>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</si>
  <si>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</si>
  <si>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</si>
  <si>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</si>
  <si>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</si>
  <si>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</si>
  <si>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</si>
  <si>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</si>
  <si>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</si>
  <si>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</si>
  <si>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</si>
  <si>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</si>
  <si>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</si>
  <si>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</si>
  <si>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</si>
  <si>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</si>
  <si>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</si>
  <si>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</si>
  <si>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</si>
  <si>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</si>
  <si>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</si>
  <si>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</si>
  <si>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</si>
  <si>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</si>
  <si>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라거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</si>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</sst>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[=0]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4">
    <dxf>
      <font>
        <color rgb="FFFFC000"/>
      </font>
    </dxf>
    <dxf>
      <font>
        <color rgb="FFFFC000"/>
      </font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D-4EF5-BB67-ED5DDC56A365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ED-4EF5-BB67-ED5DDC56A365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ED-4EF5-BB67-ED5DDC56A365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ED-4EF5-BB67-ED5DDC56A365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ED-4EF5-BB67-ED5DDC56A365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ED-4EF5-BB67-ED5DDC56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  <c:max val="11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layout>
            <c:manualLayout>
              <c:xMode val="edge"/>
              <c:yMode val="edge"/>
              <c:x val="4.4429498396033829E-2"/>
              <c:y val="0.410864020982268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12700" dir="6000000" algn="ctr" rotWithShape="0">
        <a:srgbClr val="000000">
          <a:alpha val="43137"/>
        </a:srgbClr>
      </a:outerShdw>
      <a:softEdge rad="0"/>
    </a:effectLst>
  </c:spPr>
  <c:txPr>
    <a:bodyPr rot="0" vert="eaVert"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</xdr:colOff>
      <xdr:row>0</xdr:row>
      <xdr:rowOff>66674</xdr:rowOff>
    </xdr:from>
    <xdr:to>
      <xdr:col>5</xdr:col>
      <xdr:colOff>646112</xdr:colOff>
      <xdr:row>2</xdr:row>
      <xdr:rowOff>73024</xdr:rowOff>
    </xdr:to>
    <xdr:sp macro="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1962" y="66674"/>
          <a:ext cx="3803650" cy="434975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4763</xdr:colOff>
      <xdr:row>14</xdr:row>
      <xdr:rowOff>14288</xdr:rowOff>
    </xdr:from>
    <xdr:to>
      <xdr:col>6</xdr:col>
      <xdr:colOff>0</xdr:colOff>
      <xdr:row>16</xdr:row>
      <xdr:rowOff>14288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4A87D92E-98F0-C20E-3132-D4D399A5CEAD}"/>
            </a:ext>
          </a:extLst>
        </xdr:cNvPr>
        <xdr:cNvSpPr/>
      </xdr:nvSpPr>
      <xdr:spPr>
        <a:xfrm>
          <a:off x="2633663" y="3062288"/>
          <a:ext cx="1157287" cy="428625"/>
        </a:xfrm>
        <a:prstGeom prst="hexagon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1"/>
            <a:t>성별표시</a:t>
          </a:r>
        </a:p>
      </xdr:txBody>
    </xdr:sp>
    <xdr:clientData/>
  </xdr:twoCellAnchor>
  <xdr:twoCellAnchor>
    <xdr:from>
      <xdr:col>6</xdr:col>
      <xdr:colOff>14288</xdr:colOff>
      <xdr:row>14</xdr:row>
      <xdr:rowOff>4763</xdr:rowOff>
    </xdr:from>
    <xdr:to>
      <xdr:col>7</xdr:col>
      <xdr:colOff>561975</xdr:colOff>
      <xdr:row>15</xdr:row>
      <xdr:rowOff>195262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B053425C-74D0-E485-47E9-1D65926D46D8}"/>
            </a:ext>
          </a:extLst>
        </xdr:cNvPr>
        <xdr:cNvSpPr/>
      </xdr:nvSpPr>
      <xdr:spPr>
        <a:xfrm>
          <a:off x="3805238" y="3052763"/>
          <a:ext cx="1128712" cy="404812"/>
        </a:xfrm>
        <a:prstGeom prst="hexagon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200" b="1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142875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동민" refreshedDate="45690.875024074077" backgroundQuery="1" createdVersion="8" refreshedVersion="8" minRefreshableVersion="3" recordCount="21" xr:uid="{884B62F0-FB05-43F7-A885-B10535BD0D73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35E01F-E63A-45D6-B287-709A3FFAC0F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baseField="9" baseItem="0"/>
    <dataField name="합계 : 기말(40%)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92D050"/>
        </a:solidFill>
        <a:ln w="19050">
          <a:solidFill>
            <a:srgbClr val="0070C0"/>
          </a:solidFill>
        </a:ln>
      </a:spPr>
      <a:bodyPr vertOverflow="clip" horzOverflow="clip" rtlCol="0" anchor="ctr"/>
      <a:lstStyle>
        <a:defPPr algn="ctr">
          <a:defRPr sz="14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I21" sqref="I21"/>
    </sheetView>
  </sheetViews>
  <sheetFormatPr defaultRowHeight="16.899999999999999" x14ac:dyDescent="0.6"/>
  <cols>
    <col min="2" max="2" width="11.625" bestFit="1" customWidth="1"/>
    <col min="3" max="3" width="9.125" bestFit="1" customWidth="1"/>
    <col min="4" max="4" width="9.875" bestFit="1" customWidth="1"/>
    <col min="5" max="5" width="9" bestFit="1" customWidth="1"/>
    <col min="6" max="6" width="9.37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4.75" x14ac:dyDescent="0.6">
      <c r="A1" t="s">
        <v>0</v>
      </c>
      <c r="B1" s="30" t="s">
        <v>1</v>
      </c>
      <c r="C1" s="30"/>
      <c r="D1" s="30"/>
      <c r="E1" s="30"/>
      <c r="F1" s="30"/>
      <c r="G1" s="30"/>
      <c r="H1" s="30"/>
    </row>
    <row r="3" spans="1:8" x14ac:dyDescent="0.6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6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6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6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6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6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6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6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6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6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6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6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6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6">
      <c r="A17" s="1" t="s">
        <v>230</v>
      </c>
    </row>
    <row r="18" spans="1:8" x14ac:dyDescent="0.6">
      <c r="A18" t="b">
        <f>AND(G4&gt;AVERAGE($G$4:$G$15), H4&gt;AVERAGE($H$4:$H$15))</f>
        <v>0</v>
      </c>
    </row>
    <row r="20" spans="1:8" x14ac:dyDescent="0.6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6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6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6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6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6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6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3" priority="2">
      <formula>OR(LEFT($A15,1)="C",LEFT($A15,1)="D",$E15&gt;=0.5)</formula>
    </cfRule>
  </conditionalFormatting>
  <conditionalFormatting sqref="A4:H15">
    <cfRule type="expression" dxfId="2" priority="1">
      <formula>OR( OR( LEFT( $A4,1) = "C", LEFT( $A4,1) = "D" ), $E4 &gt;= 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workbookViewId="0">
      <selection activeCell="G1" sqref="G1"/>
    </sheetView>
  </sheetViews>
  <sheetFormatPr defaultRowHeight="16.899999999999999" x14ac:dyDescent="0.6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625" customWidth="1"/>
  </cols>
  <sheetData>
    <row r="4" spans="2:6" x14ac:dyDescent="0.6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6">
      <c r="B5" s="25" t="s">
        <v>25</v>
      </c>
      <c r="C5" s="26">
        <v>1137</v>
      </c>
      <c r="D5" s="26">
        <v>823</v>
      </c>
      <c r="E5" s="26">
        <f t="shared" ref="E5:E11" si="0">C5-D5</f>
        <v>314</v>
      </c>
      <c r="F5" s="27" t="str">
        <f t="shared" ref="F5:F11" si="1">IF(OR(LEFT(B5,1)="S",LEFT(B5,1)="K"),"수도권",IF(OR(LEFT(B5,1)="D",LEFT(B5,1)="B"),"경상도","전라도"))</f>
        <v>수도권</v>
      </c>
    </row>
    <row r="6" spans="2:6" x14ac:dyDescent="0.6">
      <c r="B6" s="25" t="s">
        <v>26</v>
      </c>
      <c r="C6" s="26">
        <v>1027</v>
      </c>
      <c r="D6" s="26">
        <v>720</v>
      </c>
      <c r="E6" s="26">
        <f t="shared" si="0"/>
        <v>307</v>
      </c>
      <c r="F6" s="27" t="str">
        <f t="shared" si="1"/>
        <v>경상도</v>
      </c>
    </row>
    <row r="7" spans="2:6" x14ac:dyDescent="0.6">
      <c r="B7" s="25" t="s">
        <v>27</v>
      </c>
      <c r="C7" s="26">
        <v>923</v>
      </c>
      <c r="D7" s="26">
        <v>792</v>
      </c>
      <c r="E7" s="26">
        <f t="shared" si="0"/>
        <v>131</v>
      </c>
      <c r="F7" s="27" t="str">
        <f t="shared" si="1"/>
        <v>전라도</v>
      </c>
    </row>
    <row r="8" spans="2:6" x14ac:dyDescent="0.6">
      <c r="B8" s="25" t="s">
        <v>28</v>
      </c>
      <c r="C8" s="26">
        <v>1278</v>
      </c>
      <c r="D8" s="26">
        <v>879</v>
      </c>
      <c r="E8" s="26">
        <f t="shared" si="0"/>
        <v>399</v>
      </c>
      <c r="F8" s="27" t="str">
        <f t="shared" si="1"/>
        <v>경상도</v>
      </c>
    </row>
    <row r="9" spans="2:6" x14ac:dyDescent="0.6">
      <c r="B9" s="25" t="s">
        <v>29</v>
      </c>
      <c r="C9" s="26">
        <v>1087</v>
      </c>
      <c r="D9" s="26">
        <v>811</v>
      </c>
      <c r="E9" s="26">
        <f t="shared" si="0"/>
        <v>276</v>
      </c>
      <c r="F9" s="27" t="str">
        <f t="shared" si="1"/>
        <v>수도권</v>
      </c>
    </row>
    <row r="10" spans="2:6" x14ac:dyDescent="0.6">
      <c r="B10" s="25" t="s">
        <v>30</v>
      </c>
      <c r="C10" s="26">
        <v>987</v>
      </c>
      <c r="D10" s="26">
        <v>823</v>
      </c>
      <c r="E10" s="26">
        <f t="shared" si="0"/>
        <v>164</v>
      </c>
      <c r="F10" s="27" t="str">
        <f t="shared" si="1"/>
        <v>수도권</v>
      </c>
    </row>
    <row r="11" spans="2:6" x14ac:dyDescent="0.6">
      <c r="B11" s="25" t="s">
        <v>31</v>
      </c>
      <c r="C11" s="26">
        <v>1234</v>
      </c>
      <c r="D11" s="26">
        <v>983</v>
      </c>
      <c r="E11" s="26">
        <f t="shared" si="0"/>
        <v>251</v>
      </c>
      <c r="F11" s="27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4" workbookViewId="0">
      <selection activeCell="L51" sqref="L51"/>
    </sheetView>
  </sheetViews>
  <sheetFormatPr defaultRowHeight="16.899999999999999" x14ac:dyDescent="0.6"/>
  <cols>
    <col min="1" max="1" width="11" bestFit="1" customWidth="1"/>
    <col min="2" max="2" width="12.375" customWidth="1"/>
    <col min="3" max="3" width="21.375" bestFit="1" customWidth="1"/>
    <col min="4" max="4" width="15.25" customWidth="1"/>
    <col min="5" max="5" width="13.125" customWidth="1"/>
    <col min="6" max="6" width="11.25" customWidth="1"/>
    <col min="7" max="7" width="11.625" customWidth="1"/>
    <col min="8" max="8" width="13" bestFit="1" customWidth="1"/>
    <col min="9" max="9" width="12.625" customWidth="1"/>
  </cols>
  <sheetData>
    <row r="1" spans="1:8" x14ac:dyDescent="0.6">
      <c r="A1" t="s">
        <v>126</v>
      </c>
    </row>
    <row r="2" spans="1:8" x14ac:dyDescent="0.6">
      <c r="A2" s="4" t="s">
        <v>32</v>
      </c>
      <c r="B2" s="7">
        <v>2022</v>
      </c>
      <c r="C2" s="7">
        <v>2023</v>
      </c>
    </row>
    <row r="3" spans="1:8" x14ac:dyDescent="0.6">
      <c r="A3" s="5" t="s">
        <v>33</v>
      </c>
      <c r="B3" s="8">
        <f t="array" ref="B3">AVERAGE( IF( ($F$10:$F$25 = $A3) * ( YEAR($D$10:$D$25) = B$2), $G$10:$G$25))</f>
        <v>500</v>
      </c>
      <c r="C3" s="8">
        <f t="array" ref="C3">AVERAGE( IF( ($F$10:$F$25 = $A3) * ( YEAR($D$10:$D$25) = C$2), $G$10:$G$25))</f>
        <v>2000</v>
      </c>
    </row>
    <row r="4" spans="1:8" x14ac:dyDescent="0.6">
      <c r="A4" s="5" t="s">
        <v>34</v>
      </c>
      <c r="B4" s="8">
        <f t="array" ref="B4">AVERAGE( IF( ($F$10:$F$25 = $A4) * ( YEAR($D$10:$D$25) = B$2), $G$10:$G$25))</f>
        <v>750</v>
      </c>
      <c r="C4" s="8">
        <f t="array" ref="C4">AVERAGE( IF( ($F$10:$F$25 = $A4) * ( YEAR($D$10:$D$25) = C$2), $G$10:$G$25))</f>
        <v>750</v>
      </c>
    </row>
    <row r="5" spans="1:8" x14ac:dyDescent="0.6">
      <c r="A5" s="5" t="s">
        <v>35</v>
      </c>
      <c r="B5" s="8">
        <f t="array" ref="B5">AVERAGE( IF( ($F$10:$F$25 = $A5) * ( YEAR($D$10:$D$25) = B$2), $G$10:$G$25))</f>
        <v>1000</v>
      </c>
      <c r="C5" s="8">
        <f t="array" ref="C5">AVERAGE( IF( ($F$10:$F$25 = $A5) * ( YEAR($D$10:$D$25) = C$2), $G$10:$G$25))</f>
        <v>1000</v>
      </c>
    </row>
    <row r="6" spans="1:8" x14ac:dyDescent="0.6">
      <c r="A6" s="5" t="s">
        <v>36</v>
      </c>
      <c r="B6" s="8">
        <f t="array" ref="B6">AVERAGE( IF( ($F$10:$F$25 = $A6) * ( YEAR($D$10:$D$25) = B$2), $G$10:$G$25))</f>
        <v>1833.3333333333333</v>
      </c>
      <c r="C6" s="8">
        <f t="array" ref="C6">AVERAGE( IF( ($F$10:$F$25 = $A6) * ( YEAR($D$10:$D$25) = C$2), $G$10:$G$25))</f>
        <v>1500</v>
      </c>
    </row>
    <row r="8" spans="1:8" x14ac:dyDescent="0.6">
      <c r="A8" t="s">
        <v>17</v>
      </c>
    </row>
    <row r="9" spans="1:8" x14ac:dyDescent="0.6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6">
      <c r="A10" s="4" t="s">
        <v>44</v>
      </c>
      <c r="B10" s="4" t="str">
        <f>TEXT(RIGHT(A10, LEN(A10)-4), 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6">
      <c r="A11" s="4" t="s">
        <v>46</v>
      </c>
      <c r="B11" s="4" t="str">
        <f t="shared" ref="B11:B25" si="0">TEXT(RIGHT(A11, LEN(A11)-4), 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6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6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6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6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6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6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6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6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6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6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6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6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6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6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6">
      <c r="A27" t="s">
        <v>76</v>
      </c>
      <c r="B27" s="31" t="s">
        <v>77</v>
      </c>
      <c r="C27" s="31"/>
      <c r="D27" s="31"/>
      <c r="E27" s="31"/>
    </row>
    <row r="28" spans="1:8" x14ac:dyDescent="0.6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2" t="s">
        <v>83</v>
      </c>
      <c r="H28" s="33"/>
    </row>
    <row r="29" spans="1:8" x14ac:dyDescent="0.6">
      <c r="A29" s="4" t="s">
        <v>84</v>
      </c>
      <c r="B29" s="6">
        <v>520</v>
      </c>
      <c r="C29" s="8">
        <f>B29 * HLOOKUP( A29, $H$35:$J$37, 2,FALSE)</f>
        <v>540800</v>
      </c>
      <c r="D29" s="6">
        <v>53</v>
      </c>
      <c r="E29" s="8">
        <f xml:space="preserve"> D29 * HLOOKUP( A29, $H$35:$J$37, 3,FALSE)</f>
        <v>74730</v>
      </c>
      <c r="G29" s="34" t="str">
        <f>LOOKUP( LARGE( $D$29:$D$37, 3), D29:D37,A29:A37)</f>
        <v>라거</v>
      </c>
      <c r="H29" s="35"/>
    </row>
    <row r="30" spans="1:8" x14ac:dyDescent="0.6">
      <c r="A30" s="4" t="s">
        <v>85</v>
      </c>
      <c r="B30" s="6">
        <v>35</v>
      </c>
      <c r="C30" s="8">
        <f t="shared" ref="C30:C37" si="1">B30 * HLOOKUP( A30, $H$35:$J$37, 2,FALSE)</f>
        <v>36750</v>
      </c>
      <c r="D30" s="6">
        <v>95</v>
      </c>
      <c r="E30" s="8">
        <f t="shared" ref="E30:E37" si="2" xml:space="preserve"> D30 * HLOOKUP( A30, $H$35:$J$37, 3,FALSE)</f>
        <v>134900</v>
      </c>
      <c r="G30" s="32" t="s">
        <v>86</v>
      </c>
      <c r="H30" s="33"/>
    </row>
    <row r="31" spans="1:8" x14ac:dyDescent="0.6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34" t="str">
        <f>LOOKUP( SMALL( $D$29:$D$37, 2), D29:D37,A29:A37)</f>
        <v>하이트</v>
      </c>
      <c r="H31" s="35"/>
    </row>
    <row r="32" spans="1:8" x14ac:dyDescent="0.6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6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6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6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231</v>
      </c>
    </row>
    <row r="36" spans="1:10" x14ac:dyDescent="0.6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6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6">
      <c r="A39" t="s">
        <v>91</v>
      </c>
      <c r="E39" t="s">
        <v>92</v>
      </c>
    </row>
    <row r="40" spans="1:10" x14ac:dyDescent="0.6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6">
      <c r="A41" s="4">
        <v>0</v>
      </c>
      <c r="B41" s="10">
        <v>0</v>
      </c>
      <c r="E41" s="24">
        <v>4</v>
      </c>
      <c r="F41" s="4">
        <v>0</v>
      </c>
    </row>
    <row r="42" spans="1:10" x14ac:dyDescent="0.6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6">
      <c r="A43" s="4">
        <v>70</v>
      </c>
      <c r="B43" s="10">
        <v>0.03</v>
      </c>
      <c r="E43" s="24">
        <v>1</v>
      </c>
      <c r="F43" s="4">
        <v>5</v>
      </c>
    </row>
    <row r="44" spans="1:10" x14ac:dyDescent="0.6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6">
      <c r="A45" s="4">
        <v>90</v>
      </c>
      <c r="B45" s="10">
        <v>0.04</v>
      </c>
    </row>
    <row r="47" spans="1:10" x14ac:dyDescent="0.6">
      <c r="A47" t="s">
        <v>96</v>
      </c>
    </row>
    <row r="48" spans="1:10" x14ac:dyDescent="0.6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6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 D49, $E$41:$E$44, $F$41:$F$44, ,-1) + IF( SUMPRODUCT( E49:G49, {0.3,0.3,0.4}) &gt;= 70, 5, 0)</f>
        <v>0</v>
      </c>
      <c r="I49" s="11">
        <f>VLOOKUP( AVERAGE( E49:G49), $A$41:$B$45, 2,TRUE) + IF( ISBLANK(D49), 0.5%, 0)</f>
        <v>0</v>
      </c>
    </row>
    <row r="50" spans="1:9" x14ac:dyDescent="0.6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 D50, $E$41:$E$44, $F$41:$F$44, ,-1) + IF( SUMPRODUCT( E50:G50, {0.3,0.3,0.4}) &gt;= 70, 5, 0)</f>
        <v>8</v>
      </c>
      <c r="I50" s="11">
        <f t="shared" ref="I50:I61" si="3">VLOOKUP( AVERAGE( E50:G50), $A$41:$B$45, 2,TRUE) + IF( ISBLANK(D50), 0.5%, 0)</f>
        <v>0.03</v>
      </c>
    </row>
    <row r="51" spans="1:9" x14ac:dyDescent="0.6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 D51, $E$41:$E$44, $F$41:$F$44, ,-1) + IF( SUMPRODUCT( E51:G51, {0.3,0.3,0.4}) &gt;= 70, 5, 0)</f>
        <v>15</v>
      </c>
      <c r="I51" s="11">
        <f t="shared" si="3"/>
        <v>3.5000000000000003E-2</v>
      </c>
    </row>
    <row r="52" spans="1:9" x14ac:dyDescent="0.6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 D52, $E$41:$E$44, $F$41:$F$44, ,-1) + IF( SUMPRODUCT( E52:G52, {0.3,0.3,0.4}) &gt;= 70, 5, 0)</f>
        <v>10</v>
      </c>
      <c r="I52" s="11">
        <f t="shared" si="3"/>
        <v>0.03</v>
      </c>
    </row>
    <row r="53" spans="1:9" x14ac:dyDescent="0.6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 D53, $E$41:$E$44, $F$41:$F$44, ,-1) + IF( SUMPRODUCT( E53:G53, {0.3,0.3,0.4}) &gt;= 70, 5, 0)</f>
        <v>10</v>
      </c>
      <c r="I53" s="11">
        <f t="shared" si="3"/>
        <v>3.5000000000000003E-2</v>
      </c>
    </row>
    <row r="54" spans="1:9" x14ac:dyDescent="0.6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 D54, $E$41:$E$44, $F$41:$F$44, ,-1) + IF( SUMPRODUCT( E54:G54, {0.3,0.3,0.4}) &gt;= 70, 5, 0)</f>
        <v>8</v>
      </c>
      <c r="I54" s="11">
        <f t="shared" si="3"/>
        <v>0.03</v>
      </c>
    </row>
    <row r="55" spans="1:9" x14ac:dyDescent="0.6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 D55, $E$41:$E$44, $F$41:$F$44, ,-1) + IF( SUMPRODUCT( E55:G55, {0.3,0.3,0.4}) &gt;= 70, 5, 0)</f>
        <v>3</v>
      </c>
      <c r="I55" s="11">
        <f t="shared" si="3"/>
        <v>2.5000000000000001E-2</v>
      </c>
    </row>
    <row r="56" spans="1:9" x14ac:dyDescent="0.6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 D56, $E$41:$E$44, $F$41:$F$44, ,-1) + IF( SUMPRODUCT( E56:G56, {0.3,0.3,0.4}) &gt;= 70, 5, 0)</f>
        <v>15</v>
      </c>
      <c r="I56" s="11">
        <f t="shared" si="3"/>
        <v>3.5000000000000003E-2</v>
      </c>
    </row>
    <row r="57" spans="1:9" x14ac:dyDescent="0.6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 D57, $E$41:$E$44, $F$41:$F$44, ,-1) + IF( SUMPRODUCT( E57:G57, {0.3,0.3,0.4}) &gt;= 70, 5, 0)</f>
        <v>3</v>
      </c>
      <c r="I57" s="11">
        <f t="shared" si="3"/>
        <v>2.5000000000000001E-2</v>
      </c>
    </row>
    <row r="58" spans="1:9" x14ac:dyDescent="0.6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 D58, $E$41:$E$44, $F$41:$F$44, ,-1) + IF( SUMPRODUCT( E58:G58, {0.3,0.3,0.4}) &gt;= 70, 5, 0)</f>
        <v>10</v>
      </c>
      <c r="I58" s="11">
        <f t="shared" si="3"/>
        <v>0.03</v>
      </c>
    </row>
    <row r="59" spans="1:9" x14ac:dyDescent="0.6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 D59, $E$41:$E$44, $F$41:$F$44, ,-1) + IF( SUMPRODUCT( E59:G59, {0.3,0.3,0.4}) &gt;= 70, 5, 0)</f>
        <v>5</v>
      </c>
      <c r="I59" s="11">
        <f t="shared" si="3"/>
        <v>0.03</v>
      </c>
    </row>
    <row r="60" spans="1:9" x14ac:dyDescent="0.6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 D60, $E$41:$E$44, $F$41:$F$44, ,-1) + IF( SUMPRODUCT( E60:G60, {0.3,0.3,0.4}) &gt;= 70, 5, 0)</f>
        <v>3</v>
      </c>
      <c r="I60" s="11">
        <f t="shared" si="3"/>
        <v>2.5000000000000001E-2</v>
      </c>
    </row>
    <row r="61" spans="1:9" x14ac:dyDescent="0.6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 D61, $E$41:$E$44, $F$41:$F$44, ,-1) + IF( SUMPRODUCT( E61:G61, {0.3,0.3,0.4}) &gt;= 70, 5, 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K8" sqref="K8"/>
    </sheetView>
  </sheetViews>
  <sheetFormatPr defaultRowHeight="16.899999999999999" x14ac:dyDescent="0.6"/>
  <cols>
    <col min="1" max="1" width="19.8125" bestFit="1" customWidth="1"/>
    <col min="2" max="3" width="14.75" bestFit="1" customWidth="1"/>
    <col min="4" max="5" width="6.8125" bestFit="1" customWidth="1"/>
    <col min="6" max="6" width="6.5625" bestFit="1" customWidth="1"/>
    <col min="7" max="7" width="19.8125" bestFit="1" customWidth="1"/>
  </cols>
  <sheetData>
    <row r="1" spans="1:6" x14ac:dyDescent="0.6">
      <c r="A1" s="28" t="s">
        <v>18</v>
      </c>
      <c r="B1" t="s">
        <v>232</v>
      </c>
    </row>
    <row r="3" spans="1:6" x14ac:dyDescent="0.6">
      <c r="D3" s="28" t="s">
        <v>128</v>
      </c>
    </row>
    <row r="4" spans="1:6" x14ac:dyDescent="0.6">
      <c r="A4" s="28" t="s">
        <v>239</v>
      </c>
      <c r="B4" s="28" t="s">
        <v>127</v>
      </c>
      <c r="C4" s="28" t="s">
        <v>238</v>
      </c>
      <c r="D4" t="s">
        <v>136</v>
      </c>
      <c r="E4" t="s">
        <v>139</v>
      </c>
      <c r="F4" t="s">
        <v>233</v>
      </c>
    </row>
    <row r="5" spans="1:6" x14ac:dyDescent="0.6">
      <c r="A5" t="s">
        <v>240</v>
      </c>
    </row>
    <row r="6" spans="1:6" x14ac:dyDescent="0.6">
      <c r="C6" t="s">
        <v>234</v>
      </c>
      <c r="D6">
        <v>129</v>
      </c>
      <c r="E6">
        <v>54</v>
      </c>
      <c r="F6">
        <v>183</v>
      </c>
    </row>
    <row r="7" spans="1:6" x14ac:dyDescent="0.6">
      <c r="C7" t="s">
        <v>237</v>
      </c>
      <c r="D7">
        <v>172</v>
      </c>
      <c r="E7">
        <v>68</v>
      </c>
      <c r="F7">
        <v>240</v>
      </c>
    </row>
    <row r="8" spans="1:6" x14ac:dyDescent="0.6">
      <c r="A8" t="s">
        <v>241</v>
      </c>
    </row>
    <row r="9" spans="1:6" x14ac:dyDescent="0.6">
      <c r="C9" t="s">
        <v>234</v>
      </c>
      <c r="D9">
        <v>158</v>
      </c>
      <c r="E9">
        <v>153</v>
      </c>
      <c r="F9">
        <v>311</v>
      </c>
    </row>
    <row r="10" spans="1:6" x14ac:dyDescent="0.6">
      <c r="C10" t="s">
        <v>237</v>
      </c>
      <c r="D10">
        <v>205</v>
      </c>
      <c r="E10">
        <v>195</v>
      </c>
      <c r="F10">
        <v>400</v>
      </c>
    </row>
    <row r="11" spans="1:6" x14ac:dyDescent="0.6">
      <c r="A11" t="s">
        <v>242</v>
      </c>
    </row>
    <row r="12" spans="1:6" x14ac:dyDescent="0.6">
      <c r="C12" t="s">
        <v>234</v>
      </c>
      <c r="E12">
        <v>28</v>
      </c>
      <c r="F12">
        <v>28</v>
      </c>
    </row>
    <row r="13" spans="1:6" x14ac:dyDescent="0.6">
      <c r="C13" t="s">
        <v>237</v>
      </c>
      <c r="E13">
        <v>29</v>
      </c>
      <c r="F13">
        <v>29</v>
      </c>
    </row>
    <row r="14" spans="1:6" x14ac:dyDescent="0.6">
      <c r="A14" t="s">
        <v>235</v>
      </c>
      <c r="D14">
        <v>287</v>
      </c>
      <c r="E14">
        <v>235</v>
      </c>
      <c r="F14">
        <v>522</v>
      </c>
    </row>
    <row r="15" spans="1:6" x14ac:dyDescent="0.6">
      <c r="A15" t="s">
        <v>236</v>
      </c>
      <c r="D15">
        <v>377</v>
      </c>
      <c r="E15">
        <v>292</v>
      </c>
      <c r="F15">
        <v>669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K4" sqref="K4"/>
    </sheetView>
  </sheetViews>
  <sheetFormatPr defaultRowHeight="16.899999999999999" x14ac:dyDescent="0.6"/>
  <cols>
    <col min="4" max="7" width="10.625" bestFit="1" customWidth="1"/>
    <col min="8" max="8" width="11.875" bestFit="1" customWidth="1"/>
  </cols>
  <sheetData>
    <row r="1" spans="1:8" x14ac:dyDescent="0.6">
      <c r="A1" t="s">
        <v>126</v>
      </c>
    </row>
    <row r="2" spans="1:8" x14ac:dyDescent="0.6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6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6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6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6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6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6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6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6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6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6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6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6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6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6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6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6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6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6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6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6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6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6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데이터가 잘못되었습니다." promptTitle="점수입력" prompt="전체 합계가 100이하가 되도록 입력하세요." sqref="D3:G24" xr:uid="{7D82444C-1BB4-4F1D-8F33-011D86244FA2}">
      <formula1>SUM(D3:G3)&lt;=100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I5" sqref="I5"/>
    </sheetView>
  </sheetViews>
  <sheetFormatPr defaultRowHeight="16.899999999999999" x14ac:dyDescent="0.6"/>
  <sheetData>
    <row r="1" spans="1:5" x14ac:dyDescent="0.6">
      <c r="B1" t="s">
        <v>180</v>
      </c>
    </row>
    <row r="2" spans="1:5" x14ac:dyDescent="0.6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6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6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6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6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6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6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6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6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K11" sqref="K11"/>
    </sheetView>
  </sheetViews>
  <sheetFormatPr defaultRowHeight="16.899999999999999" x14ac:dyDescent="0.6"/>
  <cols>
    <col min="1" max="1" width="7.125" bestFit="1" customWidth="1"/>
    <col min="2" max="2" width="5.875" bestFit="1" customWidth="1"/>
    <col min="3" max="3" width="13.875" bestFit="1" customWidth="1"/>
    <col min="4" max="8" width="7.625" customWidth="1"/>
  </cols>
  <sheetData>
    <row r="1" spans="1:8" ht="20.65" x14ac:dyDescent="0.6">
      <c r="A1" s="36" t="s">
        <v>193</v>
      </c>
      <c r="B1" s="36"/>
      <c r="C1" s="36"/>
      <c r="D1" s="36"/>
      <c r="E1" s="36"/>
      <c r="F1" s="36"/>
      <c r="G1" s="36"/>
      <c r="H1" s="36"/>
    </row>
    <row r="3" spans="1:8" x14ac:dyDescent="0.6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6">
      <c r="A4" s="4" t="s">
        <v>199</v>
      </c>
      <c r="B4" s="4" t="s">
        <v>200</v>
      </c>
      <c r="C4" s="4" t="s">
        <v>201</v>
      </c>
      <c r="D4" s="29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6">
      <c r="A5" s="4" t="s">
        <v>202</v>
      </c>
      <c r="B5" s="4" t="s">
        <v>203</v>
      </c>
      <c r="C5" s="4" t="s">
        <v>204</v>
      </c>
      <c r="D5" s="29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6">
      <c r="A6" s="4" t="s">
        <v>205</v>
      </c>
      <c r="B6" s="4" t="s">
        <v>206</v>
      </c>
      <c r="C6" s="4" t="s">
        <v>207</v>
      </c>
      <c r="D6" s="29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6">
      <c r="A7" s="4" t="s">
        <v>208</v>
      </c>
      <c r="B7" s="4" t="s">
        <v>209</v>
      </c>
      <c r="C7" s="4" t="s">
        <v>207</v>
      </c>
      <c r="D7" s="29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6">
      <c r="A8" s="4" t="s">
        <v>210</v>
      </c>
      <c r="B8" s="4" t="s">
        <v>211</v>
      </c>
      <c r="C8" s="4" t="s">
        <v>212</v>
      </c>
      <c r="D8" s="29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6">
      <c r="A9" s="4" t="s">
        <v>213</v>
      </c>
      <c r="B9" s="4" t="s">
        <v>214</v>
      </c>
      <c r="C9" s="4" t="s">
        <v>212</v>
      </c>
      <c r="D9" s="29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6">
      <c r="A10" s="4" t="s">
        <v>215</v>
      </c>
      <c r="B10" s="4" t="s">
        <v>216</v>
      </c>
      <c r="C10" s="4" t="s">
        <v>204</v>
      </c>
      <c r="D10" s="29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6">
      <c r="A11" s="4" t="s">
        <v>217</v>
      </c>
      <c r="B11" s="4" t="s">
        <v>218</v>
      </c>
      <c r="C11" s="4" t="s">
        <v>201</v>
      </c>
      <c r="D11" s="29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6">
      <c r="A12" s="4" t="s">
        <v>219</v>
      </c>
      <c r="B12" s="4" t="s">
        <v>220</v>
      </c>
      <c r="C12" s="4" t="s">
        <v>212</v>
      </c>
      <c r="D12" s="29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6">
      <c r="A13" s="4" t="s">
        <v>221</v>
      </c>
      <c r="B13" s="4" t="s">
        <v>222</v>
      </c>
      <c r="C13" s="4" t="s">
        <v>207</v>
      </c>
      <c r="D13" s="29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1" priority="2" aboveAverage="0"/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tabSelected="1" workbookViewId="0">
      <selection activeCell="E14" sqref="E14"/>
    </sheetView>
  </sheetViews>
  <sheetFormatPr defaultRowHeight="16.899999999999999" x14ac:dyDescent="0.6"/>
  <cols>
    <col min="1" max="1" width="14.375" bestFit="1" customWidth="1"/>
  </cols>
  <sheetData>
    <row r="1" spans="1:4" x14ac:dyDescent="0.6">
      <c r="A1" t="s">
        <v>223</v>
      </c>
    </row>
    <row r="3" spans="1:4" x14ac:dyDescent="0.6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6">
      <c r="A4" s="21">
        <v>44936</v>
      </c>
      <c r="B4" t="s">
        <v>188</v>
      </c>
      <c r="C4">
        <v>3</v>
      </c>
      <c r="D4" s="22">
        <v>2850</v>
      </c>
    </row>
    <row r="5" spans="1:4" x14ac:dyDescent="0.6">
      <c r="A5" s="21">
        <v>44936</v>
      </c>
      <c r="B5" t="s">
        <v>190</v>
      </c>
      <c r="C5">
        <v>10</v>
      </c>
      <c r="D5" s="22">
        <v>3400</v>
      </c>
    </row>
    <row r="6" spans="1:4" x14ac:dyDescent="0.6">
      <c r="A6" s="21">
        <v>44936</v>
      </c>
      <c r="B6" t="s">
        <v>189</v>
      </c>
      <c r="C6">
        <v>6</v>
      </c>
      <c r="D6" s="22">
        <v>3360</v>
      </c>
    </row>
    <row r="7" spans="1:4" x14ac:dyDescent="0.6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114300</xdr:colOff>
                <xdr:row>3</xdr:row>
                <xdr:rowOff>142875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동민 김</cp:lastModifiedBy>
  <dcterms:created xsi:type="dcterms:W3CDTF">2023-05-11T11:47:16Z</dcterms:created>
  <dcterms:modified xsi:type="dcterms:W3CDTF">2025-02-04T04:20:32Z</dcterms:modified>
</cp:coreProperties>
</file>