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SKY LEE\Documents\"/>
    </mc:Choice>
  </mc:AlternateContent>
  <bookViews>
    <workbookView xWindow="0" yWindow="0" windowWidth="17256" windowHeight="5580" tabRatio="810" activeTab="3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11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2" hidden="1">'기본작업-3'!$A$3:$F$13</definedName>
    <definedName name="_xlnm.Criteria" localSheetId="2">'기본작업-3'!$A$16:$B$17</definedName>
    <definedName name="_xlnm.Extract" localSheetId="2">'기본작업-3'!$A$20:$F$20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1" l="1"/>
  <c r="E6" i="11"/>
  <c r="E5" i="11"/>
  <c r="E4" i="11"/>
  <c r="E3" i="11"/>
  <c r="C12" i="10" l="1"/>
  <c r="D12" i="10"/>
  <c r="E12" i="10"/>
  <c r="F12" i="10"/>
  <c r="B12" i="10"/>
  <c r="H5" i="10"/>
  <c r="H6" i="10"/>
  <c r="H7" i="10"/>
  <c r="H8" i="10"/>
  <c r="H9" i="10"/>
  <c r="H10" i="10"/>
  <c r="H11" i="10"/>
  <c r="H4" i="10"/>
  <c r="G5" i="10"/>
  <c r="G6" i="10"/>
  <c r="G7" i="10"/>
  <c r="G8" i="10"/>
  <c r="G9" i="10"/>
  <c r="G10" i="10"/>
  <c r="G11" i="10"/>
  <c r="G4" i="10"/>
  <c r="F5" i="10"/>
  <c r="F6" i="10"/>
  <c r="F7" i="10"/>
  <c r="F8" i="10"/>
  <c r="F9" i="10"/>
  <c r="F10" i="10"/>
  <c r="F11" i="10"/>
  <c r="F4" i="10"/>
  <c r="D5" i="10"/>
  <c r="D6" i="10"/>
  <c r="D7" i="10"/>
  <c r="D8" i="10"/>
  <c r="D9" i="10"/>
  <c r="D10" i="10"/>
  <c r="D11" i="10"/>
  <c r="D4" i="10"/>
  <c r="E11" i="9"/>
  <c r="F11" i="9"/>
  <c r="G11" i="9"/>
  <c r="H11" i="9"/>
  <c r="D11" i="9"/>
  <c r="I5" i="9"/>
  <c r="I6" i="9"/>
  <c r="I7" i="9"/>
  <c r="I8" i="9"/>
  <c r="I9" i="9"/>
  <c r="I10" i="9"/>
  <c r="I4" i="9"/>
  <c r="H5" i="9"/>
  <c r="H6" i="9"/>
  <c r="H7" i="9"/>
  <c r="H8" i="9"/>
  <c r="H9" i="9"/>
  <c r="H10" i="9"/>
  <c r="H4" i="9"/>
  <c r="G5" i="9"/>
  <c r="G6" i="9"/>
  <c r="G7" i="9"/>
  <c r="G8" i="9"/>
  <c r="G9" i="9"/>
  <c r="G10" i="9"/>
  <c r="G4" i="9"/>
</calcChain>
</file>

<file path=xl/sharedStrings.xml><?xml version="1.0" encoding="utf-8"?>
<sst xmlns="http://schemas.openxmlformats.org/spreadsheetml/2006/main" count="385" uniqueCount="264">
  <si>
    <t>제품 생산 현황</t>
    <phoneticPr fontId="1" type="noConversion"/>
  </si>
  <si>
    <t>제품코드</t>
  </si>
  <si>
    <t>심사 분석 결과</t>
  </si>
  <si>
    <t>이름</t>
  </si>
  <si>
    <t>근무</t>
  </si>
  <si>
    <t>능력</t>
  </si>
  <si>
    <t>실적</t>
  </si>
  <si>
    <t>평균</t>
  </si>
  <si>
    <t>포상금지급율</t>
  </si>
  <si>
    <t>가운수</t>
  </si>
  <si>
    <t>남영진</t>
  </si>
  <si>
    <t>강구치</t>
  </si>
  <si>
    <t>안미리</t>
  </si>
  <si>
    <t>초석구</t>
  </si>
  <si>
    <t>[표2]</t>
  </si>
  <si>
    <t>참여현황</t>
  </si>
  <si>
    <t>회원번호</t>
  </si>
  <si>
    <t>성명</t>
  </si>
  <si>
    <t>참여횟수</t>
  </si>
  <si>
    <t>참여도</t>
  </si>
  <si>
    <t>박성재</t>
  </si>
  <si>
    <t>소극적</t>
  </si>
  <si>
    <t>김아랑</t>
  </si>
  <si>
    <t>보통</t>
  </si>
  <si>
    <t>최정재</t>
  </si>
  <si>
    <t>적극적</t>
  </si>
  <si>
    <t>한성구</t>
  </si>
  <si>
    <t>정효주</t>
  </si>
  <si>
    <t>김정렬</t>
  </si>
  <si>
    <t>마성철</t>
  </si>
  <si>
    <t xml:space="preserve">[표3] </t>
  </si>
  <si>
    <t>사원별 수당지급현황</t>
  </si>
  <si>
    <t>근무년수</t>
  </si>
  <si>
    <t>기본급</t>
  </si>
  <si>
    <t>상여비율</t>
  </si>
  <si>
    <t>수당</t>
  </si>
  <si>
    <t>홍기재</t>
  </si>
  <si>
    <t>이민찬</t>
  </si>
  <si>
    <t>가영수</t>
  </si>
  <si>
    <t>류민완</t>
  </si>
  <si>
    <t>강술래</t>
  </si>
  <si>
    <t>수당차이</t>
  </si>
  <si>
    <t>&lt;참여분석표&gt;</t>
    <phoneticPr fontId="1" type="noConversion"/>
  </si>
  <si>
    <t xml:space="preserve">[표5] </t>
  </si>
  <si>
    <t>국어</t>
  </si>
  <si>
    <t>영어</t>
  </si>
  <si>
    <t>수학</t>
  </si>
  <si>
    <t>성별</t>
  </si>
  <si>
    <t>부서</t>
  </si>
  <si>
    <t>과정코드</t>
  </si>
  <si>
    <t>등급</t>
  </si>
  <si>
    <t>결석감점</t>
  </si>
  <si>
    <t>필기점수</t>
  </si>
  <si>
    <t>총점</t>
  </si>
  <si>
    <t>수료일</t>
  </si>
  <si>
    <t>전산</t>
  </si>
  <si>
    <t>고급반</t>
  </si>
  <si>
    <t>김현중</t>
  </si>
  <si>
    <t>중급반</t>
  </si>
  <si>
    <t>이사랑</t>
  </si>
  <si>
    <t>기초반</t>
  </si>
  <si>
    <t>김국토</t>
  </si>
  <si>
    <t>진선미</t>
  </si>
  <si>
    <t>구영후</t>
  </si>
  <si>
    <t>민정식</t>
  </si>
  <si>
    <t>마케팅</t>
  </si>
  <si>
    <t>도현국</t>
  </si>
  <si>
    <t>박지예</t>
  </si>
  <si>
    <t>최하늘</t>
  </si>
  <si>
    <t>합계</t>
  </si>
  <si>
    <t>순위</t>
  </si>
  <si>
    <t>부서별 비품관리</t>
    <phoneticPr fontId="1" type="noConversion"/>
  </si>
  <si>
    <t>비품</t>
  </si>
  <si>
    <t>지급일</t>
  </si>
  <si>
    <t>보유량</t>
  </si>
  <si>
    <t>요청량</t>
  </si>
  <si>
    <t>사용연수</t>
  </si>
  <si>
    <t xml:space="preserve"> 금액 </t>
  </si>
  <si>
    <t>기획팀</t>
  </si>
  <si>
    <t>A</t>
  </si>
  <si>
    <t>관리팀</t>
  </si>
  <si>
    <t>B</t>
  </si>
  <si>
    <t>총무팀</t>
  </si>
  <si>
    <t>인사팀</t>
  </si>
  <si>
    <t>회계팀</t>
  </si>
  <si>
    <t>경영팀</t>
  </si>
  <si>
    <t>감사팀</t>
  </si>
  <si>
    <t>C</t>
  </si>
  <si>
    <t>합계</t>
    <phoneticPr fontId="1" type="noConversion"/>
  </si>
  <si>
    <t>전자상거래 성적 일람표</t>
    <phoneticPr fontId="1" type="noConversion"/>
  </si>
  <si>
    <t>학번</t>
  </si>
  <si>
    <t>학과</t>
  </si>
  <si>
    <t>중간</t>
  </si>
  <si>
    <t>기말</t>
  </si>
  <si>
    <t>과제</t>
  </si>
  <si>
    <t>출석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</si>
  <si>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</si>
  <si>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</si>
  <si>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</si>
  <si>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</si>
  <si>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</si>
  <si>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</si>
  <si>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</si>
  <si>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</si>
  <si>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</si>
  <si>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</si>
  <si>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</si>
  <si>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</si>
  <si>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</si>
  <si>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</si>
  <si>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</si>
  <si>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</si>
  <si>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</si>
  <si>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</si>
  <si>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</si>
  <si>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</si>
  <si>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</si>
  <si>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</si>
  <si>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</si>
  <si>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</si>
  <si>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</si>
  <si>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</si>
  <si>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[표1] 3학년 1반 시간표</t>
    <phoneticPr fontId="1" type="noConversion"/>
  </si>
  <si>
    <t>[표2] 3학년 2반 시간표</t>
    <phoneticPr fontId="1" type="noConversion"/>
  </si>
  <si>
    <t>[표3] 3학년 3반 시간표</t>
    <phoneticPr fontId="1" type="noConversion"/>
  </si>
  <si>
    <t>[표4] 3학년 시간표</t>
    <phoneticPr fontId="1" type="noConversion"/>
  </si>
  <si>
    <t>과목</t>
  </si>
  <si>
    <t>월</t>
  </si>
  <si>
    <t>화</t>
  </si>
  <si>
    <t>수</t>
  </si>
  <si>
    <t>목</t>
  </si>
  <si>
    <t>금</t>
  </si>
  <si>
    <t>★</t>
  </si>
  <si>
    <t>과학</t>
  </si>
  <si>
    <t>네트워크 장비 판매 내역</t>
    <phoneticPr fontId="1" type="noConversion"/>
  </si>
  <si>
    <t>(단위 : 천원)</t>
    <phoneticPr fontId="1" type="noConversion"/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</si>
  <si>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</si>
  <si>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</si>
  <si>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</si>
  <si>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</si>
  <si>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</si>
  <si>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</si>
  <si>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</si>
  <si>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</si>
  <si>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</si>
  <si>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더미 HUB</t>
  </si>
  <si>
    <t>RACK</t>
  </si>
  <si>
    <t>패치패널</t>
  </si>
  <si>
    <t>UTP케이블</t>
  </si>
  <si>
    <t>LAN카드</t>
  </si>
  <si>
    <t>라우터</t>
  </si>
  <si>
    <t>CSU</t>
  </si>
  <si>
    <t>평균</t>
    <phoneticPr fontId="1" type="noConversion"/>
  </si>
  <si>
    <t>충남 지역 거래처 현황</t>
    <phoneticPr fontId="1" type="noConversion"/>
  </si>
  <si>
    <t>매출번호</t>
  </si>
  <si>
    <t>순번</t>
  </si>
  <si>
    <t>거래처코드</t>
  </si>
  <si>
    <t>거래처명</t>
  </si>
  <si>
    <t xml:space="preserve"> 공급가액 </t>
  </si>
  <si>
    <t>SU게이트</t>
  </si>
  <si>
    <t>한솔CSN</t>
  </si>
  <si>
    <t>가나통상</t>
  </si>
  <si>
    <t>2023년도 매출 현황</t>
    <phoneticPr fontId="1" type="noConversion"/>
  </si>
  <si>
    <t>제품명</t>
  </si>
  <si>
    <t>매출건수</t>
  </si>
  <si>
    <t>매출수량</t>
  </si>
  <si>
    <t>평균단가</t>
  </si>
  <si>
    <t>추정이익</t>
  </si>
  <si>
    <t>스피커</t>
  </si>
  <si>
    <t>모뎀</t>
  </si>
  <si>
    <t>토너</t>
  </si>
  <si>
    <t>스캐너</t>
  </si>
  <si>
    <t>마우스</t>
  </si>
  <si>
    <t>키보드</t>
  </si>
  <si>
    <t>헤드셋</t>
  </si>
  <si>
    <t>프린터</t>
    <phoneticPr fontId="1" type="noConversion"/>
  </si>
  <si>
    <t>고객별 통화요금</t>
    <phoneticPr fontId="1" type="noConversion"/>
  </si>
  <si>
    <t>고객번호</t>
  </si>
  <si>
    <t>고객명</t>
  </si>
  <si>
    <t>요금제</t>
  </si>
  <si>
    <t>통화량</t>
  </si>
  <si>
    <t>기본요금</t>
  </si>
  <si>
    <t>통화요금</t>
  </si>
  <si>
    <t>SG-006</t>
  </si>
  <si>
    <t>강심장</t>
    <phoneticPr fontId="1" type="noConversion"/>
  </si>
  <si>
    <t>정액</t>
  </si>
  <si>
    <t>CP-004</t>
  </si>
  <si>
    <t>김영삼</t>
    <phoneticPr fontId="1" type="noConversion"/>
  </si>
  <si>
    <t>일반</t>
  </si>
  <si>
    <t>SG-004</t>
  </si>
  <si>
    <t>김우연</t>
    <phoneticPr fontId="1" type="noConversion"/>
  </si>
  <si>
    <t>AD-002</t>
  </si>
  <si>
    <t>신경아</t>
    <phoneticPr fontId="1" type="noConversion"/>
  </si>
  <si>
    <t>영상</t>
  </si>
  <si>
    <t>AD-006</t>
  </si>
  <si>
    <t>신영숙</t>
    <phoneticPr fontId="1" type="noConversion"/>
  </si>
  <si>
    <t>AD-001</t>
  </si>
  <si>
    <t>유기정</t>
    <phoneticPr fontId="1" type="noConversion"/>
  </si>
  <si>
    <t>CP-002</t>
  </si>
  <si>
    <t>윤석남</t>
    <phoneticPr fontId="1" type="noConversion"/>
  </si>
  <si>
    <t>CP-005</t>
  </si>
  <si>
    <t>이해인</t>
    <phoneticPr fontId="1" type="noConversion"/>
  </si>
  <si>
    <t>SG-003</t>
  </si>
  <si>
    <t>전선하</t>
    <phoneticPr fontId="1" type="noConversion"/>
  </si>
  <si>
    <t>AD-003</t>
  </si>
  <si>
    <t>최시연</t>
    <phoneticPr fontId="1" type="noConversion"/>
  </si>
  <si>
    <t>성명</t>
    <phoneticPr fontId="1" type="noConversion"/>
  </si>
  <si>
    <t xml:space="preserve">[표1] </t>
    <phoneticPr fontId="1" type="noConversion"/>
  </si>
  <si>
    <t>사원명</t>
    <phoneticPr fontId="1" type="noConversion"/>
  </si>
  <si>
    <t>제품코드</t>
    <phoneticPr fontId="1" type="noConversion"/>
  </si>
  <si>
    <t>1월판매량</t>
    <phoneticPr fontId="1" type="noConversion"/>
  </si>
  <si>
    <t>2월판매량</t>
    <phoneticPr fontId="1" type="noConversion"/>
  </si>
  <si>
    <t>1-m-gb</t>
    <phoneticPr fontId="1" type="noConversion"/>
  </si>
  <si>
    <t>1-s-ne</t>
    <phoneticPr fontId="1" type="noConversion"/>
  </si>
  <si>
    <t>1-k-ld</t>
    <phoneticPr fontId="1" type="noConversion"/>
  </si>
  <si>
    <t>2-m-os</t>
    <phoneticPr fontId="1" type="noConversion"/>
  </si>
  <si>
    <t>2-k-fv</t>
    <phoneticPr fontId="1" type="noConversion"/>
  </si>
  <si>
    <t>3-m-xe</t>
    <phoneticPr fontId="1" type="noConversion"/>
  </si>
  <si>
    <t>3-k-hm</t>
    <phoneticPr fontId="1" type="noConversion"/>
  </si>
  <si>
    <t>제품판매현황</t>
    <phoneticPr fontId="1" type="noConversion"/>
  </si>
  <si>
    <t>제품명</t>
    <phoneticPr fontId="1" type="noConversion"/>
  </si>
  <si>
    <t>2-e-ua</t>
    <phoneticPr fontId="1" type="noConversion"/>
  </si>
  <si>
    <t>3-i-xt</t>
    <phoneticPr fontId="1" type="noConversion"/>
  </si>
  <si>
    <t>[표4]</t>
    <phoneticPr fontId="1" type="noConversion"/>
  </si>
  <si>
    <t>1학년 성적표</t>
    <phoneticPr fontId="1" type="noConversion"/>
  </si>
  <si>
    <t>이름</t>
    <phoneticPr fontId="1" type="noConversion"/>
  </si>
  <si>
    <t>1학기</t>
    <phoneticPr fontId="1" type="noConversion"/>
  </si>
  <si>
    <t>2학기</t>
    <phoneticPr fontId="1" type="noConversion"/>
  </si>
  <si>
    <t>학점</t>
    <phoneticPr fontId="1" type="noConversion"/>
  </si>
  <si>
    <t>김갑수</t>
    <phoneticPr fontId="1" type="noConversion"/>
  </si>
  <si>
    <t>최욱희</t>
    <phoneticPr fontId="1" type="noConversion"/>
  </si>
  <si>
    <t>이연지</t>
    <phoneticPr fontId="1" type="noConversion"/>
  </si>
  <si>
    <t>정세화</t>
    <phoneticPr fontId="1" type="noConversion"/>
  </si>
  <si>
    <t>마지민</t>
    <phoneticPr fontId="1" type="noConversion"/>
  </si>
  <si>
    <t>한나영</t>
    <phoneticPr fontId="1" type="noConversion"/>
  </si>
  <si>
    <t>최연지</t>
    <phoneticPr fontId="1" type="noConversion"/>
  </si>
  <si>
    <t>신민서</t>
    <phoneticPr fontId="1" type="noConversion"/>
  </si>
  <si>
    <t>조현일</t>
    <phoneticPr fontId="1" type="noConversion"/>
  </si>
  <si>
    <t>제품코드</t>
    <phoneticPr fontId="1" type="noConversion"/>
  </si>
  <si>
    <t>PE-12</t>
    <phoneticPr fontId="1" type="noConversion"/>
  </si>
  <si>
    <t>PE-23</t>
    <phoneticPr fontId="1" type="noConversion"/>
  </si>
  <si>
    <t>PE-34</t>
    <phoneticPr fontId="1" type="noConversion"/>
  </si>
  <si>
    <t>CE-10</t>
    <phoneticPr fontId="1" type="noConversion"/>
  </si>
  <si>
    <t>AM-11</t>
    <phoneticPr fontId="1" type="noConversion"/>
  </si>
  <si>
    <t>AM-22</t>
    <phoneticPr fontId="1" type="noConversion"/>
  </si>
  <si>
    <t>AM-33</t>
    <phoneticPr fontId="1" type="noConversion"/>
  </si>
  <si>
    <t>생산부서</t>
    <phoneticPr fontId="1" type="noConversion"/>
  </si>
  <si>
    <t xml:space="preserve">생산1부 </t>
    <phoneticPr fontId="1" type="noConversion"/>
  </si>
  <si>
    <t>생산2부</t>
    <phoneticPr fontId="1" type="noConversion"/>
  </si>
  <si>
    <t>생산3부</t>
    <phoneticPr fontId="1" type="noConversion"/>
  </si>
  <si>
    <t xml:space="preserve">생산1부 </t>
    <phoneticPr fontId="1" type="noConversion"/>
  </si>
  <si>
    <t>CE-20</t>
    <phoneticPr fontId="1" type="noConversion"/>
  </si>
  <si>
    <t>CE-30</t>
    <phoneticPr fontId="1" type="noConversion"/>
  </si>
  <si>
    <t>생산량</t>
    <phoneticPr fontId="1" type="noConversion"/>
  </si>
  <si>
    <t>불량률</t>
    <phoneticPr fontId="1" type="noConversion"/>
  </si>
  <si>
    <t>최대생산량</t>
    <phoneticPr fontId="1" type="noConversion"/>
  </si>
  <si>
    <t>제조1부</t>
    <phoneticPr fontId="1" type="noConversion"/>
  </si>
  <si>
    <t>제조2부</t>
    <phoneticPr fontId="1" type="noConversion"/>
  </si>
  <si>
    <t>제조3부</t>
    <phoneticPr fontId="1" type="noConversion"/>
  </si>
  <si>
    <t>●교육 성적 현황●</t>
    <phoneticPr fontId="1" type="noConversion"/>
  </si>
  <si>
    <t>요금제</t>
    <phoneticPr fontId="1" type="noConversion"/>
  </si>
  <si>
    <t>영상</t>
    <phoneticPr fontId="1" type="noConversion"/>
  </si>
  <si>
    <t>통화요금</t>
    <phoneticPr fontId="1" type="noConversion"/>
  </si>
  <si>
    <t>&gt;40,000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</si>
</sst>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"/>
    <numFmt numFmtId="177" formatCode="0.0_ "/>
    <numFmt numFmtId="180" formatCode="[$-412]dd&quot;일&quot;\(dddd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0" xfId="3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0" fillId="0" borderId="0" xfId="0" applyNumberFormat="1">
      <alignment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">
    <dxf>
      <font>
        <b/>
        <i/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평균단가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스피커</c:v>
                </c:pt>
                <c:pt idx="1">
                  <c:v>모뎀</c:v>
                </c:pt>
                <c:pt idx="2">
                  <c:v>프린터</c:v>
                </c:pt>
                <c:pt idx="3">
                  <c:v>토너</c:v>
                </c:pt>
                <c:pt idx="4">
                  <c:v>스캐너</c:v>
                </c:pt>
                <c:pt idx="5">
                  <c:v>마우스</c:v>
                </c:pt>
                <c:pt idx="6">
                  <c:v>키보드</c:v>
                </c:pt>
                <c:pt idx="7">
                  <c:v>헤드셋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16000</c:v>
                </c:pt>
                <c:pt idx="1">
                  <c:v>55032</c:v>
                </c:pt>
                <c:pt idx="2">
                  <c:v>44142</c:v>
                </c:pt>
                <c:pt idx="3">
                  <c:v>12337</c:v>
                </c:pt>
                <c:pt idx="4">
                  <c:v>10355</c:v>
                </c:pt>
                <c:pt idx="5">
                  <c:v>16131</c:v>
                </c:pt>
                <c:pt idx="6">
                  <c:v>12500</c:v>
                </c:pt>
                <c:pt idx="7">
                  <c:v>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6-43BC-BB00-A8FFE0FDA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580159"/>
        <c:axId val="1472580639"/>
      </c:barChart>
      <c:catAx>
        <c:axId val="147258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2580639"/>
        <c:crosses val="autoZero"/>
        <c:auto val="1"/>
        <c:lblAlgn val="ctr"/>
        <c:lblOffset val="100"/>
        <c:noMultiLvlLbl val="0"/>
      </c:catAx>
      <c:valAx>
        <c:axId val="147258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258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5DD8EF1-07BE-7257-EBEC-E8E1FB792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zoomScale="175" zoomScaleNormal="175" workbookViewId="0">
      <selection activeCell="F12" sqref="F12"/>
    </sheetView>
  </sheetViews>
  <sheetFormatPr defaultRowHeight="17.399999999999999" x14ac:dyDescent="0.4"/>
  <cols>
    <col min="1" max="1" width="3.59765625" customWidth="1"/>
    <col min="5" max="5" width="9.296875" bestFit="1" customWidth="1"/>
    <col min="6" max="6" width="10.3984375" bestFit="1" customWidth="1"/>
  </cols>
  <sheetData>
    <row r="1" spans="2:6" x14ac:dyDescent="0.4">
      <c r="B1" t="s">
        <v>0</v>
      </c>
    </row>
    <row r="3" spans="2:6" x14ac:dyDescent="0.4">
      <c r="B3" s="1" t="s">
        <v>238</v>
      </c>
      <c r="C3" s="1" t="s">
        <v>246</v>
      </c>
      <c r="D3" s="1" t="s">
        <v>253</v>
      </c>
      <c r="E3" s="1" t="s">
        <v>254</v>
      </c>
      <c r="F3" s="1" t="s">
        <v>255</v>
      </c>
    </row>
    <row r="4" spans="2:6" x14ac:dyDescent="0.4">
      <c r="B4" s="1" t="s">
        <v>239</v>
      </c>
      <c r="C4" s="1" t="s">
        <v>250</v>
      </c>
      <c r="D4" s="3">
        <v>800</v>
      </c>
      <c r="E4" s="2">
        <v>0</v>
      </c>
      <c r="F4" s="3">
        <v>1000</v>
      </c>
    </row>
    <row r="5" spans="2:6" x14ac:dyDescent="0.4">
      <c r="B5" s="1" t="s">
        <v>240</v>
      </c>
      <c r="C5" s="1" t="s">
        <v>248</v>
      </c>
      <c r="D5" s="3">
        <v>2000</v>
      </c>
      <c r="E5" s="2">
        <v>4.1200000000000001E-2</v>
      </c>
      <c r="F5" s="3">
        <v>2500</v>
      </c>
    </row>
    <row r="6" spans="2:6" x14ac:dyDescent="0.4">
      <c r="B6" s="1" t="s">
        <v>241</v>
      </c>
      <c r="C6" s="1" t="s">
        <v>249</v>
      </c>
      <c r="D6" s="3">
        <v>960</v>
      </c>
      <c r="E6" s="2">
        <v>3.5000000000000001E-3</v>
      </c>
      <c r="F6" s="3">
        <v>1200</v>
      </c>
    </row>
    <row r="7" spans="2:6" x14ac:dyDescent="0.4">
      <c r="B7" s="1" t="s">
        <v>242</v>
      </c>
      <c r="C7" s="1" t="s">
        <v>256</v>
      </c>
      <c r="D7" s="3">
        <v>720</v>
      </c>
      <c r="E7" s="2">
        <v>5.7000000000000002E-3</v>
      </c>
      <c r="F7" s="3">
        <v>900</v>
      </c>
    </row>
    <row r="8" spans="2:6" x14ac:dyDescent="0.4">
      <c r="B8" s="1" t="s">
        <v>251</v>
      </c>
      <c r="C8" s="1" t="s">
        <v>257</v>
      </c>
      <c r="D8" s="3">
        <v>1200</v>
      </c>
      <c r="E8" s="2">
        <v>2.1399999999999999E-2</v>
      </c>
      <c r="F8" s="3">
        <v>1500</v>
      </c>
    </row>
    <row r="9" spans="2:6" x14ac:dyDescent="0.4">
      <c r="B9" s="1" t="s">
        <v>252</v>
      </c>
      <c r="C9" s="1" t="s">
        <v>258</v>
      </c>
      <c r="D9" s="3">
        <v>2800</v>
      </c>
      <c r="E9" s="2">
        <v>3.8399999999999997E-2</v>
      </c>
      <c r="F9" s="3">
        <v>3500</v>
      </c>
    </row>
    <row r="10" spans="2:6" x14ac:dyDescent="0.4">
      <c r="B10" s="1" t="s">
        <v>243</v>
      </c>
      <c r="C10" s="1" t="s">
        <v>247</v>
      </c>
      <c r="D10" s="3">
        <v>640</v>
      </c>
      <c r="E10" s="2">
        <v>6.1999999999999998E-3</v>
      </c>
      <c r="F10" s="3">
        <v>800</v>
      </c>
    </row>
    <row r="11" spans="2:6" x14ac:dyDescent="0.4">
      <c r="B11" s="1" t="s">
        <v>244</v>
      </c>
      <c r="C11" s="1" t="s">
        <v>248</v>
      </c>
      <c r="D11" s="3">
        <v>720</v>
      </c>
      <c r="E11" s="2">
        <v>8.3999999999999995E-3</v>
      </c>
      <c r="F11" s="3">
        <v>900</v>
      </c>
    </row>
    <row r="12" spans="2:6" x14ac:dyDescent="0.4">
      <c r="B12" s="1" t="s">
        <v>245</v>
      </c>
      <c r="C12" s="1" t="s">
        <v>249</v>
      </c>
      <c r="D12" s="3">
        <v>1200</v>
      </c>
      <c r="E12" s="2">
        <v>2.3900000000000001E-2</v>
      </c>
      <c r="F12" s="3">
        <v>1500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7.399999999999999" x14ac:dyDescent="0.4"/>
  <sheetData>
    <row r="1" spans="1:6" ht="21" x14ac:dyDescent="0.4">
      <c r="A1" s="22" t="s">
        <v>162</v>
      </c>
      <c r="B1" s="22"/>
      <c r="C1" s="22"/>
      <c r="D1" s="22"/>
      <c r="E1" s="22"/>
      <c r="F1" s="22"/>
    </row>
    <row r="3" spans="1:6" x14ac:dyDescent="0.4">
      <c r="A3" s="6" t="s">
        <v>1</v>
      </c>
      <c r="B3" s="6" t="s">
        <v>163</v>
      </c>
      <c r="C3" s="6" t="s">
        <v>164</v>
      </c>
      <c r="D3" s="6" t="s">
        <v>165</v>
      </c>
      <c r="E3" s="6" t="s">
        <v>166</v>
      </c>
      <c r="F3" s="6" t="s">
        <v>167</v>
      </c>
    </row>
    <row r="4" spans="1:6" x14ac:dyDescent="0.4">
      <c r="A4" s="6">
        <v>1</v>
      </c>
      <c r="B4" s="6" t="s">
        <v>168</v>
      </c>
      <c r="C4" s="6">
        <v>1</v>
      </c>
      <c r="D4" s="6">
        <v>6</v>
      </c>
      <c r="E4" s="8">
        <v>16000</v>
      </c>
      <c r="F4" s="8">
        <v>20800</v>
      </c>
    </row>
    <row r="5" spans="1:6" x14ac:dyDescent="0.4">
      <c r="A5" s="6">
        <v>2</v>
      </c>
      <c r="B5" s="6" t="s">
        <v>169</v>
      </c>
      <c r="C5" s="6">
        <v>3</v>
      </c>
      <c r="D5" s="6">
        <v>31</v>
      </c>
      <c r="E5" s="8">
        <v>55032</v>
      </c>
      <c r="F5" s="8">
        <v>429251</v>
      </c>
    </row>
    <row r="6" spans="1:6" x14ac:dyDescent="0.4">
      <c r="A6" s="6">
        <v>3</v>
      </c>
      <c r="B6" s="6" t="s">
        <v>175</v>
      </c>
      <c r="C6" s="6">
        <v>2</v>
      </c>
      <c r="D6" s="6">
        <v>14</v>
      </c>
      <c r="E6" s="8">
        <v>44142</v>
      </c>
      <c r="F6" s="8">
        <v>141257</v>
      </c>
    </row>
    <row r="7" spans="1:6" x14ac:dyDescent="0.4">
      <c r="A7" s="6">
        <v>4</v>
      </c>
      <c r="B7" s="6" t="s">
        <v>170</v>
      </c>
      <c r="C7" s="6">
        <v>3</v>
      </c>
      <c r="D7" s="6">
        <v>72</v>
      </c>
      <c r="E7" s="8">
        <v>12337</v>
      </c>
      <c r="F7" s="8">
        <v>247983</v>
      </c>
    </row>
    <row r="8" spans="1:6" x14ac:dyDescent="0.4">
      <c r="A8" s="6">
        <v>5</v>
      </c>
      <c r="B8" s="6" t="s">
        <v>171</v>
      </c>
      <c r="C8" s="6">
        <v>3</v>
      </c>
      <c r="D8" s="6">
        <v>45</v>
      </c>
      <c r="E8" s="8">
        <v>10355</v>
      </c>
      <c r="F8" s="8">
        <v>124266</v>
      </c>
    </row>
    <row r="9" spans="1:6" x14ac:dyDescent="0.4">
      <c r="A9" s="6">
        <v>6</v>
      </c>
      <c r="B9" s="6" t="s">
        <v>172</v>
      </c>
      <c r="C9" s="6">
        <v>4</v>
      </c>
      <c r="D9" s="6">
        <v>38</v>
      </c>
      <c r="E9" s="8">
        <v>16131</v>
      </c>
      <c r="F9" s="8">
        <v>151636</v>
      </c>
    </row>
    <row r="10" spans="1:6" x14ac:dyDescent="0.4">
      <c r="A10" s="6">
        <v>7</v>
      </c>
      <c r="B10" s="6" t="s">
        <v>173</v>
      </c>
      <c r="C10" s="6">
        <v>1</v>
      </c>
      <c r="D10" s="6">
        <v>15</v>
      </c>
      <c r="E10" s="8">
        <v>12500</v>
      </c>
      <c r="F10" s="8">
        <v>50000</v>
      </c>
    </row>
    <row r="11" spans="1:6" x14ac:dyDescent="0.4">
      <c r="A11" s="6">
        <v>8</v>
      </c>
      <c r="B11" s="6" t="s">
        <v>174</v>
      </c>
      <c r="C11" s="6">
        <v>2</v>
      </c>
      <c r="D11" s="6">
        <v>47</v>
      </c>
      <c r="E11" s="8">
        <v>12500</v>
      </c>
      <c r="F11" s="8">
        <v>163750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45" zoomScaleNormal="145" workbookViewId="0">
      <selection activeCell="H13" sqref="H13"/>
    </sheetView>
  </sheetViews>
  <sheetFormatPr defaultRowHeight="17.399999999999999" x14ac:dyDescent="0.4"/>
  <cols>
    <col min="8" max="8" width="11.796875" bestFit="1" customWidth="1"/>
  </cols>
  <sheetData>
    <row r="1" spans="1:8" ht="30" customHeight="1" x14ac:dyDescent="0.4">
      <c r="A1" s="31" t="s">
        <v>259</v>
      </c>
      <c r="B1" s="31"/>
      <c r="C1" s="31"/>
      <c r="D1" s="31"/>
      <c r="E1" s="31"/>
      <c r="F1" s="31"/>
      <c r="G1" s="31"/>
      <c r="H1" s="31"/>
    </row>
    <row r="3" spans="1:8" x14ac:dyDescent="0.4">
      <c r="A3" s="32" t="s">
        <v>49</v>
      </c>
      <c r="B3" s="32" t="s">
        <v>50</v>
      </c>
      <c r="C3" s="32" t="s">
        <v>17</v>
      </c>
      <c r="D3" s="32" t="s">
        <v>51</v>
      </c>
      <c r="E3" s="32" t="s">
        <v>32</v>
      </c>
      <c r="F3" s="32" t="s">
        <v>52</v>
      </c>
      <c r="G3" s="32" t="s">
        <v>53</v>
      </c>
      <c r="H3" s="32" t="s">
        <v>54</v>
      </c>
    </row>
    <row r="4" spans="1:8" x14ac:dyDescent="0.4">
      <c r="A4" s="33" t="s">
        <v>55</v>
      </c>
      <c r="B4" s="6" t="s">
        <v>56</v>
      </c>
      <c r="C4" s="6" t="s">
        <v>57</v>
      </c>
      <c r="D4" s="6">
        <v>0</v>
      </c>
      <c r="E4" s="6">
        <v>20</v>
      </c>
      <c r="F4" s="6">
        <v>70</v>
      </c>
      <c r="G4" s="6">
        <v>90</v>
      </c>
      <c r="H4" s="34">
        <v>45447</v>
      </c>
    </row>
    <row r="5" spans="1:8" x14ac:dyDescent="0.4">
      <c r="A5" s="33"/>
      <c r="B5" s="6" t="s">
        <v>58</v>
      </c>
      <c r="C5" s="6" t="s">
        <v>59</v>
      </c>
      <c r="D5" s="6">
        <v>2</v>
      </c>
      <c r="E5" s="6">
        <v>4</v>
      </c>
      <c r="F5" s="6">
        <v>80</v>
      </c>
      <c r="G5" s="6">
        <v>86</v>
      </c>
      <c r="H5" s="34">
        <v>45447</v>
      </c>
    </row>
    <row r="6" spans="1:8" x14ac:dyDescent="0.4">
      <c r="A6" s="33"/>
      <c r="B6" s="6" t="s">
        <v>60</v>
      </c>
      <c r="C6" s="6" t="s">
        <v>61</v>
      </c>
      <c r="D6" s="6">
        <v>6</v>
      </c>
      <c r="E6" s="6">
        <v>2</v>
      </c>
      <c r="F6" s="6">
        <v>75</v>
      </c>
      <c r="G6" s="6">
        <v>83</v>
      </c>
      <c r="H6" s="34">
        <v>45447</v>
      </c>
    </row>
    <row r="7" spans="1:8" x14ac:dyDescent="0.4">
      <c r="A7" s="33" t="s">
        <v>45</v>
      </c>
      <c r="B7" s="6" t="s">
        <v>56</v>
      </c>
      <c r="C7" s="6" t="s">
        <v>62</v>
      </c>
      <c r="D7" s="6">
        <v>0</v>
      </c>
      <c r="E7" s="6">
        <v>10</v>
      </c>
      <c r="F7" s="6">
        <v>74</v>
      </c>
      <c r="G7" s="6">
        <v>84</v>
      </c>
      <c r="H7" s="34">
        <v>45454</v>
      </c>
    </row>
    <row r="8" spans="1:8" x14ac:dyDescent="0.4">
      <c r="A8" s="33"/>
      <c r="B8" s="6" t="s">
        <v>58</v>
      </c>
      <c r="C8" s="6" t="s">
        <v>63</v>
      </c>
      <c r="D8" s="6">
        <v>4</v>
      </c>
      <c r="E8" s="6">
        <v>23</v>
      </c>
      <c r="F8" s="6">
        <v>60</v>
      </c>
      <c r="G8" s="6">
        <v>87</v>
      </c>
      <c r="H8" s="34">
        <v>45454</v>
      </c>
    </row>
    <row r="9" spans="1:8" x14ac:dyDescent="0.4">
      <c r="A9" s="33"/>
      <c r="B9" s="6" t="s">
        <v>60</v>
      </c>
      <c r="C9" s="6" t="s">
        <v>64</v>
      </c>
      <c r="D9" s="6">
        <v>0</v>
      </c>
      <c r="E9" s="6">
        <v>35</v>
      </c>
      <c r="F9" s="6">
        <v>59</v>
      </c>
      <c r="G9" s="6">
        <v>94</v>
      </c>
      <c r="H9" s="34">
        <v>45454</v>
      </c>
    </row>
    <row r="10" spans="1:8" x14ac:dyDescent="0.4">
      <c r="A10" s="33" t="s">
        <v>65</v>
      </c>
      <c r="B10" s="6" t="s">
        <v>56</v>
      </c>
      <c r="C10" s="6" t="s">
        <v>66</v>
      </c>
      <c r="D10" s="6">
        <v>0</v>
      </c>
      <c r="E10" s="6">
        <v>8</v>
      </c>
      <c r="F10" s="6">
        <v>64</v>
      </c>
      <c r="G10" s="6">
        <v>72</v>
      </c>
      <c r="H10" s="34">
        <v>45461</v>
      </c>
    </row>
    <row r="11" spans="1:8" x14ac:dyDescent="0.4">
      <c r="A11" s="33"/>
      <c r="B11" s="6" t="s">
        <v>58</v>
      </c>
      <c r="C11" s="6" t="s">
        <v>67</v>
      </c>
      <c r="D11" s="6">
        <v>2</v>
      </c>
      <c r="E11" s="6">
        <v>9</v>
      </c>
      <c r="F11" s="6">
        <v>78</v>
      </c>
      <c r="G11" s="6">
        <v>89</v>
      </c>
      <c r="H11" s="34">
        <v>45462</v>
      </c>
    </row>
    <row r="12" spans="1:8" x14ac:dyDescent="0.4">
      <c r="A12" s="33"/>
      <c r="B12" s="6" t="s">
        <v>60</v>
      </c>
      <c r="C12" s="6" t="s">
        <v>68</v>
      </c>
      <c r="D12" s="6">
        <v>8</v>
      </c>
      <c r="E12" s="6">
        <v>9</v>
      </c>
      <c r="F12" s="6">
        <v>78</v>
      </c>
      <c r="G12" s="6">
        <v>95</v>
      </c>
      <c r="H12" s="34">
        <v>45463</v>
      </c>
    </row>
    <row r="13" spans="1:8" x14ac:dyDescent="0.4">
      <c r="A13" s="8" t="s">
        <v>69</v>
      </c>
      <c r="B13" s="6"/>
      <c r="C13" s="6"/>
      <c r="D13" s="6">
        <v>22</v>
      </c>
      <c r="E13" s="6">
        <v>120</v>
      </c>
      <c r="F13" s="6">
        <v>638</v>
      </c>
      <c r="G13" s="6">
        <v>780</v>
      </c>
      <c r="H13" s="35"/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30" zoomScaleNormal="130" workbookViewId="0">
      <selection activeCell="A4" sqref="A3:F13"/>
    </sheetView>
  </sheetViews>
  <sheetFormatPr defaultRowHeight="17.399999999999999" x14ac:dyDescent="0.4"/>
  <sheetData>
    <row r="1" spans="1:6" ht="21" x14ac:dyDescent="0.4">
      <c r="A1" s="22" t="s">
        <v>176</v>
      </c>
      <c r="B1" s="22"/>
      <c r="C1" s="22"/>
      <c r="D1" s="22"/>
      <c r="E1" s="22"/>
      <c r="F1" s="22"/>
    </row>
    <row r="3" spans="1:6" x14ac:dyDescent="0.4">
      <c r="A3" s="6" t="s">
        <v>177</v>
      </c>
      <c r="B3" s="6" t="s">
        <v>178</v>
      </c>
      <c r="C3" s="6" t="s">
        <v>179</v>
      </c>
      <c r="D3" s="6" t="s">
        <v>180</v>
      </c>
      <c r="E3" s="6" t="s">
        <v>181</v>
      </c>
      <c r="F3" s="6" t="s">
        <v>182</v>
      </c>
    </row>
    <row r="4" spans="1:6" x14ac:dyDescent="0.4">
      <c r="A4" s="6" t="s">
        <v>183</v>
      </c>
      <c r="B4" s="6" t="s">
        <v>184</v>
      </c>
      <c r="C4" s="6" t="s">
        <v>185</v>
      </c>
      <c r="D4" s="6">
        <v>352</v>
      </c>
      <c r="E4" s="10">
        <v>5000</v>
      </c>
      <c r="F4" s="10">
        <v>21625</v>
      </c>
    </row>
    <row r="5" spans="1:6" x14ac:dyDescent="0.4">
      <c r="A5" s="6" t="s">
        <v>186</v>
      </c>
      <c r="B5" s="6" t="s">
        <v>187</v>
      </c>
      <c r="C5" s="6" t="s">
        <v>188</v>
      </c>
      <c r="D5" s="6">
        <v>606</v>
      </c>
      <c r="E5" s="10">
        <v>6000</v>
      </c>
      <c r="F5" s="10">
        <v>34200</v>
      </c>
    </row>
    <row r="6" spans="1:6" x14ac:dyDescent="0.4">
      <c r="A6" s="6" t="s">
        <v>189</v>
      </c>
      <c r="B6" s="6" t="s">
        <v>190</v>
      </c>
      <c r="C6" s="6" t="s">
        <v>185</v>
      </c>
      <c r="D6" s="6">
        <v>751</v>
      </c>
      <c r="E6" s="10">
        <v>5000</v>
      </c>
      <c r="F6" s="10">
        <v>39625</v>
      </c>
    </row>
    <row r="7" spans="1:6" x14ac:dyDescent="0.4">
      <c r="A7" s="6" t="s">
        <v>191</v>
      </c>
      <c r="B7" s="6" t="s">
        <v>192</v>
      </c>
      <c r="C7" s="6" t="s">
        <v>193</v>
      </c>
      <c r="D7" s="6">
        <v>754</v>
      </c>
      <c r="E7" s="10">
        <v>6000</v>
      </c>
      <c r="F7" s="10">
        <v>40500</v>
      </c>
    </row>
    <row r="8" spans="1:6" x14ac:dyDescent="0.4">
      <c r="A8" s="6" t="s">
        <v>194</v>
      </c>
      <c r="B8" s="6" t="s">
        <v>195</v>
      </c>
      <c r="C8" s="6" t="s">
        <v>193</v>
      </c>
      <c r="D8" s="6">
        <v>652</v>
      </c>
      <c r="E8" s="10">
        <v>6000</v>
      </c>
      <c r="F8" s="10">
        <v>35900</v>
      </c>
    </row>
    <row r="9" spans="1:6" x14ac:dyDescent="0.4">
      <c r="A9" s="6" t="s">
        <v>196</v>
      </c>
      <c r="B9" s="6" t="s">
        <v>197</v>
      </c>
      <c r="C9" s="6" t="s">
        <v>193</v>
      </c>
      <c r="D9" s="6">
        <v>518</v>
      </c>
      <c r="E9" s="10">
        <v>7000</v>
      </c>
      <c r="F9" s="10">
        <v>31750</v>
      </c>
    </row>
    <row r="10" spans="1:6" x14ac:dyDescent="0.4">
      <c r="A10" s="6" t="s">
        <v>198</v>
      </c>
      <c r="B10" s="6" t="s">
        <v>199</v>
      </c>
      <c r="C10" s="6" t="s">
        <v>188</v>
      </c>
      <c r="D10" s="6">
        <v>632</v>
      </c>
      <c r="E10" s="10">
        <v>5000</v>
      </c>
      <c r="F10" s="10">
        <v>33500</v>
      </c>
    </row>
    <row r="11" spans="1:6" x14ac:dyDescent="0.4">
      <c r="A11" s="6" t="s">
        <v>200</v>
      </c>
      <c r="B11" s="6" t="s">
        <v>201</v>
      </c>
      <c r="C11" s="6" t="s">
        <v>188</v>
      </c>
      <c r="D11" s="6">
        <v>850</v>
      </c>
      <c r="E11" s="10">
        <v>6000</v>
      </c>
      <c r="F11" s="10">
        <v>52525</v>
      </c>
    </row>
    <row r="12" spans="1:6" x14ac:dyDescent="0.4">
      <c r="A12" s="6" t="s">
        <v>202</v>
      </c>
      <c r="B12" s="6" t="s">
        <v>203</v>
      </c>
      <c r="C12" s="6" t="s">
        <v>185</v>
      </c>
      <c r="D12" s="6">
        <v>394</v>
      </c>
      <c r="E12" s="10">
        <v>6000</v>
      </c>
      <c r="F12" s="10">
        <v>24800</v>
      </c>
    </row>
    <row r="13" spans="1:6" x14ac:dyDescent="0.4">
      <c r="A13" s="6" t="s">
        <v>204</v>
      </c>
      <c r="B13" s="6" t="s">
        <v>205</v>
      </c>
      <c r="C13" s="6" t="s">
        <v>193</v>
      </c>
      <c r="D13" s="6">
        <v>908</v>
      </c>
      <c r="E13" s="10">
        <v>6000</v>
      </c>
      <c r="F13" s="10">
        <v>55300</v>
      </c>
    </row>
    <row r="16" spans="1:6" x14ac:dyDescent="0.4">
      <c r="A16" s="36" t="s">
        <v>260</v>
      </c>
      <c r="B16" s="36" t="s">
        <v>262</v>
      </c>
    </row>
    <row r="17" spans="1:6" x14ac:dyDescent="0.4">
      <c r="A17" s="36" t="s">
        <v>261</v>
      </c>
      <c r="B17" s="36" t="s">
        <v>263</v>
      </c>
    </row>
    <row r="18" spans="1:6" x14ac:dyDescent="0.4">
      <c r="B18" s="37"/>
    </row>
    <row r="20" spans="1:6" x14ac:dyDescent="0.4">
      <c r="A20" s="6" t="s">
        <v>177</v>
      </c>
      <c r="B20" s="6" t="s">
        <v>178</v>
      </c>
      <c r="C20" s="6" t="s">
        <v>179</v>
      </c>
      <c r="D20" s="6" t="s">
        <v>180</v>
      </c>
      <c r="E20" s="6" t="s">
        <v>181</v>
      </c>
      <c r="F20" s="6" t="s">
        <v>182</v>
      </c>
    </row>
    <row r="21" spans="1:6" x14ac:dyDescent="0.4">
      <c r="A21" s="6" t="s">
        <v>191</v>
      </c>
      <c r="B21" s="6" t="s">
        <v>192</v>
      </c>
      <c r="C21" s="6" t="s">
        <v>193</v>
      </c>
      <c r="D21" s="6">
        <v>754</v>
      </c>
      <c r="E21" s="10">
        <v>6000</v>
      </c>
      <c r="F21" s="10">
        <v>40500</v>
      </c>
    </row>
    <row r="22" spans="1:6" x14ac:dyDescent="0.4">
      <c r="A22" s="6" t="s">
        <v>204</v>
      </c>
      <c r="B22" s="6" t="s">
        <v>205</v>
      </c>
      <c r="C22" s="6" t="s">
        <v>193</v>
      </c>
      <c r="D22" s="6">
        <v>908</v>
      </c>
      <c r="E22" s="10">
        <v>6000</v>
      </c>
      <c r="F22" s="10">
        <v>55300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16" sqref="I16"/>
    </sheetView>
  </sheetViews>
  <sheetFormatPr defaultRowHeight="17.399999999999999" x14ac:dyDescent="0.4"/>
  <cols>
    <col min="3" max="3" width="12.59765625" customWidth="1"/>
    <col min="8" max="8" width="9.09765625" bestFit="1" customWidth="1"/>
  </cols>
  <sheetData>
    <row r="1" spans="1:9" ht="21" x14ac:dyDescent="0.4">
      <c r="A1" s="22" t="s">
        <v>71</v>
      </c>
      <c r="B1" s="22"/>
      <c r="C1" s="22"/>
      <c r="D1" s="22"/>
      <c r="E1" s="22"/>
      <c r="F1" s="22"/>
      <c r="G1" s="22"/>
      <c r="H1" s="22"/>
      <c r="I1" s="22"/>
    </row>
    <row r="3" spans="1:9" x14ac:dyDescent="0.4">
      <c r="A3" s="6" t="s">
        <v>48</v>
      </c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G3" s="6" t="s">
        <v>69</v>
      </c>
      <c r="H3" s="6" t="s">
        <v>77</v>
      </c>
      <c r="I3" s="6" t="s">
        <v>70</v>
      </c>
    </row>
    <row r="4" spans="1:9" x14ac:dyDescent="0.4">
      <c r="A4" s="6" t="s">
        <v>78</v>
      </c>
      <c r="B4" s="6" t="s">
        <v>79</v>
      </c>
      <c r="C4" s="11">
        <v>45512</v>
      </c>
      <c r="D4" s="6">
        <v>25</v>
      </c>
      <c r="E4" s="6">
        <v>5</v>
      </c>
      <c r="F4" s="6">
        <v>1</v>
      </c>
      <c r="G4" s="6">
        <f>SUM(D4:E4)</f>
        <v>30</v>
      </c>
      <c r="H4" s="10">
        <f>E4*IF(B4="A",1000,IF(B4="B",2000,3000))</f>
        <v>5000</v>
      </c>
      <c r="I4" s="6">
        <f>_xlfn.RANK.EQ(G4,$G$4:$G$10)</f>
        <v>6</v>
      </c>
    </row>
    <row r="5" spans="1:9" x14ac:dyDescent="0.4">
      <c r="A5" s="6" t="s">
        <v>80</v>
      </c>
      <c r="B5" s="6" t="s">
        <v>81</v>
      </c>
      <c r="C5" s="11">
        <v>45494</v>
      </c>
      <c r="D5" s="6">
        <v>15</v>
      </c>
      <c r="E5" s="6">
        <v>20</v>
      </c>
      <c r="F5" s="6">
        <v>1</v>
      </c>
      <c r="G5" s="6">
        <f t="shared" ref="G5:G10" si="0">SUM(D5:E5)</f>
        <v>35</v>
      </c>
      <c r="H5" s="10">
        <f t="shared" ref="H5:H10" si="1">E5*IF(B5="A",1000,IF(B5="B",2000,3000))</f>
        <v>40000</v>
      </c>
      <c r="I5" s="6">
        <f t="shared" ref="I5:I10" si="2">_xlfn.RANK.EQ(G5,$G$4:$G$10)</f>
        <v>4</v>
      </c>
    </row>
    <row r="6" spans="1:9" x14ac:dyDescent="0.4">
      <c r="A6" s="6" t="s">
        <v>82</v>
      </c>
      <c r="B6" s="6" t="s">
        <v>81</v>
      </c>
      <c r="C6" s="11">
        <v>45536</v>
      </c>
      <c r="D6" s="6">
        <v>32</v>
      </c>
      <c r="E6" s="6">
        <v>9</v>
      </c>
      <c r="F6" s="6">
        <v>1</v>
      </c>
      <c r="G6" s="6">
        <f t="shared" si="0"/>
        <v>41</v>
      </c>
      <c r="H6" s="10">
        <f t="shared" si="1"/>
        <v>18000</v>
      </c>
      <c r="I6" s="6">
        <f t="shared" si="2"/>
        <v>3</v>
      </c>
    </row>
    <row r="7" spans="1:9" x14ac:dyDescent="0.4">
      <c r="A7" s="6" t="s">
        <v>83</v>
      </c>
      <c r="B7" s="6" t="s">
        <v>79</v>
      </c>
      <c r="C7" s="11">
        <v>45536</v>
      </c>
      <c r="D7" s="6">
        <v>22</v>
      </c>
      <c r="E7" s="6">
        <v>25</v>
      </c>
      <c r="F7" s="6">
        <v>1</v>
      </c>
      <c r="G7" s="6">
        <f t="shared" si="0"/>
        <v>47</v>
      </c>
      <c r="H7" s="10">
        <f t="shared" si="1"/>
        <v>25000</v>
      </c>
      <c r="I7" s="6">
        <f t="shared" si="2"/>
        <v>1</v>
      </c>
    </row>
    <row r="8" spans="1:9" x14ac:dyDescent="0.4">
      <c r="A8" s="6" t="s">
        <v>84</v>
      </c>
      <c r="B8" s="6" t="s">
        <v>81</v>
      </c>
      <c r="C8" s="11">
        <v>45537</v>
      </c>
      <c r="D8" s="6">
        <v>18</v>
      </c>
      <c r="E8" s="6">
        <v>5</v>
      </c>
      <c r="F8" s="6">
        <v>1</v>
      </c>
      <c r="G8" s="6">
        <f t="shared" si="0"/>
        <v>23</v>
      </c>
      <c r="H8" s="10">
        <f t="shared" si="1"/>
        <v>10000</v>
      </c>
      <c r="I8" s="6">
        <f t="shared" si="2"/>
        <v>7</v>
      </c>
    </row>
    <row r="9" spans="1:9" x14ac:dyDescent="0.4">
      <c r="A9" s="6" t="s">
        <v>85</v>
      </c>
      <c r="B9" s="6" t="s">
        <v>79</v>
      </c>
      <c r="C9" s="11">
        <v>45353</v>
      </c>
      <c r="D9" s="6">
        <v>15</v>
      </c>
      <c r="E9" s="6">
        <v>18</v>
      </c>
      <c r="F9" s="6">
        <v>1</v>
      </c>
      <c r="G9" s="6">
        <f t="shared" si="0"/>
        <v>33</v>
      </c>
      <c r="H9" s="10">
        <f t="shared" si="1"/>
        <v>18000</v>
      </c>
      <c r="I9" s="6">
        <f t="shared" si="2"/>
        <v>5</v>
      </c>
    </row>
    <row r="10" spans="1:9" x14ac:dyDescent="0.4">
      <c r="A10" s="6" t="s">
        <v>86</v>
      </c>
      <c r="B10" s="6" t="s">
        <v>87</v>
      </c>
      <c r="C10" s="11">
        <v>45332</v>
      </c>
      <c r="D10" s="6">
        <v>25</v>
      </c>
      <c r="E10" s="6">
        <v>19</v>
      </c>
      <c r="F10" s="6">
        <v>1</v>
      </c>
      <c r="G10" s="6">
        <f t="shared" si="0"/>
        <v>44</v>
      </c>
      <c r="H10" s="10">
        <f t="shared" si="1"/>
        <v>57000</v>
      </c>
      <c r="I10" s="6">
        <f t="shared" si="2"/>
        <v>2</v>
      </c>
    </row>
    <row r="11" spans="1:9" x14ac:dyDescent="0.4">
      <c r="A11" s="23" t="s">
        <v>88</v>
      </c>
      <c r="B11" s="24"/>
      <c r="C11" s="25"/>
      <c r="D11" s="6">
        <f>SUM(D4:D10)</f>
        <v>152</v>
      </c>
      <c r="E11" s="6">
        <f t="shared" ref="E11:H11" si="3">SUM(E4:E10)</f>
        <v>101</v>
      </c>
      <c r="F11" s="6">
        <f t="shared" si="3"/>
        <v>7</v>
      </c>
      <c r="G11" s="6">
        <f t="shared" si="3"/>
        <v>253</v>
      </c>
      <c r="H11" s="12">
        <f t="shared" si="3"/>
        <v>173000</v>
      </c>
      <c r="I11" s="13"/>
    </row>
  </sheetData>
  <mergeCells count="2">
    <mergeCell ref="A1:I1"/>
    <mergeCell ref="A11:C11"/>
  </mergeCells>
  <phoneticPr fontId="1" type="noConversion"/>
  <conditionalFormatting sqref="A4:I10">
    <cfRule type="expression" dxfId="0" priority="1">
      <formula>$C4&lt;=DATE(2024,7,31)</formula>
    </cfRule>
  </conditionalFormatting>
  <pageMargins left="0.7" right="0.7" top="0.75" bottom="0.75" header="0.3" footer="0.3"/>
  <ignoredErrors>
    <ignoredError sqref="G4:G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RowHeight="17.399999999999999" x14ac:dyDescent="0.4"/>
  <cols>
    <col min="4" max="4" width="12.296875" bestFit="1" customWidth="1"/>
    <col min="6" max="6" width="12.296875" bestFit="1" customWidth="1"/>
    <col min="7" max="7" width="9.59765625" customWidth="1"/>
    <col min="8" max="8" width="10.59765625" bestFit="1" customWidth="1"/>
    <col min="10" max="10" width="10.59765625" bestFit="1" customWidth="1"/>
  </cols>
  <sheetData>
    <row r="1" spans="1:10" x14ac:dyDescent="0.4">
      <c r="A1" s="4" t="s">
        <v>207</v>
      </c>
      <c r="B1" s="5" t="s">
        <v>2</v>
      </c>
    </row>
    <row r="2" spans="1:10" x14ac:dyDescent="0.4">
      <c r="A2" s="6" t="s">
        <v>206</v>
      </c>
      <c r="B2" s="6" t="s">
        <v>4</v>
      </c>
      <c r="C2" s="6" t="s">
        <v>5</v>
      </c>
      <c r="D2" s="6" t="s">
        <v>6</v>
      </c>
      <c r="E2" s="6" t="s">
        <v>7</v>
      </c>
      <c r="F2" s="7" t="s">
        <v>8</v>
      </c>
    </row>
    <row r="3" spans="1:10" x14ac:dyDescent="0.4">
      <c r="A3" s="6" t="s">
        <v>9</v>
      </c>
      <c r="B3" s="6">
        <v>72</v>
      </c>
      <c r="C3" s="6">
        <v>78</v>
      </c>
      <c r="D3" s="6">
        <v>80</v>
      </c>
      <c r="E3" s="18">
        <f>AVERAGE(B3:D3)</f>
        <v>76.666666666666671</v>
      </c>
      <c r="F3" s="17"/>
    </row>
    <row r="4" spans="1:10" x14ac:dyDescent="0.4">
      <c r="A4" s="6" t="s">
        <v>10</v>
      </c>
      <c r="B4" s="6">
        <v>88</v>
      </c>
      <c r="C4" s="6">
        <v>90</v>
      </c>
      <c r="D4" s="6">
        <v>78</v>
      </c>
      <c r="E4" s="18">
        <f t="shared" ref="E4:E7" si="0">AVERAGE(B4:D4)</f>
        <v>85.333333333333329</v>
      </c>
      <c r="F4" s="17"/>
    </row>
    <row r="5" spans="1:10" x14ac:dyDescent="0.4">
      <c r="A5" s="6" t="s">
        <v>11</v>
      </c>
      <c r="B5" s="6">
        <v>100</v>
      </c>
      <c r="C5" s="6">
        <v>90</v>
      </c>
      <c r="D5" s="6">
        <v>96</v>
      </c>
      <c r="E5" s="18">
        <f t="shared" si="0"/>
        <v>95.333333333333329</v>
      </c>
      <c r="F5" s="17"/>
    </row>
    <row r="6" spans="1:10" x14ac:dyDescent="0.4">
      <c r="A6" s="6" t="s">
        <v>12</v>
      </c>
      <c r="B6" s="6">
        <v>76</v>
      </c>
      <c r="C6" s="6">
        <v>72</v>
      </c>
      <c r="D6" s="6">
        <v>70</v>
      </c>
      <c r="E6" s="18">
        <f t="shared" si="0"/>
        <v>72.666666666666671</v>
      </c>
      <c r="F6" s="17"/>
    </row>
    <row r="7" spans="1:10" x14ac:dyDescent="0.4">
      <c r="A7" s="6" t="s">
        <v>13</v>
      </c>
      <c r="B7" s="6">
        <v>78</v>
      </c>
      <c r="C7" s="6">
        <v>84</v>
      </c>
      <c r="D7" s="6">
        <v>82</v>
      </c>
      <c r="E7" s="18">
        <f t="shared" si="0"/>
        <v>81.333333333333329</v>
      </c>
      <c r="F7" s="17"/>
    </row>
    <row r="9" spans="1:10" x14ac:dyDescent="0.4">
      <c r="A9" s="4" t="s">
        <v>14</v>
      </c>
      <c r="B9" s="5" t="s">
        <v>15</v>
      </c>
      <c r="F9" s="4" t="s">
        <v>30</v>
      </c>
      <c r="G9" s="5" t="s">
        <v>31</v>
      </c>
    </row>
    <row r="10" spans="1:10" x14ac:dyDescent="0.4">
      <c r="A10" s="6" t="s">
        <v>16</v>
      </c>
      <c r="B10" s="6" t="s">
        <v>17</v>
      </c>
      <c r="C10" s="6" t="s">
        <v>18</v>
      </c>
      <c r="D10" s="7" t="s">
        <v>19</v>
      </c>
      <c r="F10" s="6" t="s">
        <v>208</v>
      </c>
      <c r="G10" s="6" t="s">
        <v>32</v>
      </c>
      <c r="H10" s="6" t="s">
        <v>33</v>
      </c>
      <c r="I10" s="6" t="s">
        <v>34</v>
      </c>
      <c r="J10" s="6" t="s">
        <v>35</v>
      </c>
    </row>
    <row r="11" spans="1:10" x14ac:dyDescent="0.4">
      <c r="A11" s="6">
        <v>1</v>
      </c>
      <c r="B11" s="6" t="s">
        <v>20</v>
      </c>
      <c r="C11" s="6">
        <v>8</v>
      </c>
      <c r="D11" s="6"/>
      <c r="F11" s="6" t="s">
        <v>36</v>
      </c>
      <c r="G11" s="6">
        <v>15</v>
      </c>
      <c r="H11" s="10">
        <v>2550000</v>
      </c>
      <c r="I11" s="9">
        <v>0.15</v>
      </c>
      <c r="J11" s="10">
        <v>3060000</v>
      </c>
    </row>
    <row r="12" spans="1:10" x14ac:dyDescent="0.4">
      <c r="A12" s="6">
        <v>2</v>
      </c>
      <c r="B12" s="6" t="s">
        <v>22</v>
      </c>
      <c r="C12" s="6">
        <v>12</v>
      </c>
      <c r="D12" s="6"/>
      <c r="F12" s="6" t="s">
        <v>37</v>
      </c>
      <c r="G12" s="6">
        <v>9</v>
      </c>
      <c r="H12" s="10">
        <v>1500000</v>
      </c>
      <c r="I12" s="9">
        <v>0.1</v>
      </c>
      <c r="J12" s="10">
        <v>1725000</v>
      </c>
    </row>
    <row r="13" spans="1:10" x14ac:dyDescent="0.4">
      <c r="A13" s="6">
        <v>3</v>
      </c>
      <c r="B13" s="6" t="s">
        <v>24</v>
      </c>
      <c r="C13" s="6">
        <v>18</v>
      </c>
      <c r="D13" s="6"/>
      <c r="F13" s="6" t="s">
        <v>38</v>
      </c>
      <c r="G13" s="6">
        <v>10</v>
      </c>
      <c r="H13" s="10">
        <v>2000000</v>
      </c>
      <c r="I13" s="9">
        <v>0.12</v>
      </c>
      <c r="J13" s="10">
        <v>2340000</v>
      </c>
    </row>
    <row r="14" spans="1:10" x14ac:dyDescent="0.4">
      <c r="A14" s="6">
        <v>4</v>
      </c>
      <c r="B14" s="6" t="s">
        <v>26</v>
      </c>
      <c r="C14" s="6">
        <v>17</v>
      </c>
      <c r="D14" s="6"/>
      <c r="F14" s="6" t="s">
        <v>39</v>
      </c>
      <c r="G14" s="6">
        <v>8</v>
      </c>
      <c r="H14" s="10">
        <v>2200000</v>
      </c>
      <c r="I14" s="9">
        <v>0.1</v>
      </c>
      <c r="J14" s="10">
        <v>2530000</v>
      </c>
    </row>
    <row r="15" spans="1:10" x14ac:dyDescent="0.4">
      <c r="A15" s="6">
        <v>5</v>
      </c>
      <c r="B15" s="6" t="s">
        <v>27</v>
      </c>
      <c r="C15" s="6">
        <v>4</v>
      </c>
      <c r="D15" s="6"/>
      <c r="F15" s="6" t="s">
        <v>40</v>
      </c>
      <c r="G15" s="6">
        <v>4</v>
      </c>
      <c r="H15" s="10">
        <v>1300000</v>
      </c>
      <c r="I15" s="9">
        <v>7.0000000000000007E-2</v>
      </c>
      <c r="J15" s="10">
        <v>1456000</v>
      </c>
    </row>
    <row r="16" spans="1:10" x14ac:dyDescent="0.4">
      <c r="A16" s="6">
        <v>6</v>
      </c>
      <c r="B16" s="6" t="s">
        <v>28</v>
      </c>
      <c r="C16" s="6">
        <v>11</v>
      </c>
      <c r="D16" s="6"/>
    </row>
    <row r="17" spans="1:10" x14ac:dyDescent="0.4">
      <c r="A17" s="6">
        <v>7</v>
      </c>
      <c r="B17" s="6" t="s">
        <v>29</v>
      </c>
      <c r="C17" s="6">
        <v>13</v>
      </c>
      <c r="D17" s="6"/>
      <c r="I17" s="7" t="s">
        <v>41</v>
      </c>
      <c r="J17" s="10"/>
    </row>
    <row r="18" spans="1:10" x14ac:dyDescent="0.4">
      <c r="A18" s="26" t="s">
        <v>42</v>
      </c>
      <c r="B18" s="26"/>
      <c r="C18" s="26"/>
      <c r="D18" s="26"/>
    </row>
    <row r="19" spans="1:10" x14ac:dyDescent="0.4">
      <c r="A19" s="6" t="s">
        <v>18</v>
      </c>
      <c r="B19" s="6">
        <v>5</v>
      </c>
      <c r="C19" s="6">
        <v>10</v>
      </c>
      <c r="D19" s="6">
        <v>15</v>
      </c>
    </row>
    <row r="20" spans="1:10" x14ac:dyDescent="0.4">
      <c r="A20" s="6" t="s">
        <v>19</v>
      </c>
      <c r="B20" s="6" t="s">
        <v>21</v>
      </c>
      <c r="C20" s="6" t="s">
        <v>23</v>
      </c>
      <c r="D20" s="6" t="s">
        <v>25</v>
      </c>
    </row>
    <row r="22" spans="1:10" x14ac:dyDescent="0.4">
      <c r="A22" s="4" t="s">
        <v>223</v>
      </c>
      <c r="B22" s="5" t="s">
        <v>224</v>
      </c>
      <c r="F22" s="4" t="s">
        <v>43</v>
      </c>
      <c r="G22" s="5" t="s">
        <v>219</v>
      </c>
    </row>
    <row r="23" spans="1:10" x14ac:dyDescent="0.4">
      <c r="A23" s="6" t="s">
        <v>225</v>
      </c>
      <c r="B23" s="6" t="s">
        <v>226</v>
      </c>
      <c r="C23" s="6" t="s">
        <v>227</v>
      </c>
      <c r="D23" s="7" t="s">
        <v>228</v>
      </c>
      <c r="F23" s="6" t="s">
        <v>209</v>
      </c>
      <c r="G23" s="6" t="s">
        <v>210</v>
      </c>
      <c r="H23" s="6" t="s">
        <v>211</v>
      </c>
      <c r="I23" s="7" t="s">
        <v>220</v>
      </c>
    </row>
    <row r="24" spans="1:10" x14ac:dyDescent="0.4">
      <c r="A24" s="20" t="s">
        <v>229</v>
      </c>
      <c r="B24" s="21">
        <v>3.1</v>
      </c>
      <c r="C24" s="21">
        <v>3</v>
      </c>
      <c r="D24" s="20"/>
      <c r="F24" s="6" t="s">
        <v>212</v>
      </c>
      <c r="G24" s="19">
        <v>1452</v>
      </c>
      <c r="H24" s="19">
        <v>1614</v>
      </c>
      <c r="I24" s="19"/>
    </row>
    <row r="25" spans="1:10" x14ac:dyDescent="0.4">
      <c r="A25" s="20" t="s">
        <v>230</v>
      </c>
      <c r="B25" s="21">
        <v>2.8</v>
      </c>
      <c r="C25" s="21">
        <v>3.1</v>
      </c>
      <c r="D25" s="20"/>
      <c r="F25" s="6" t="s">
        <v>213</v>
      </c>
      <c r="G25" s="19">
        <v>1647</v>
      </c>
      <c r="H25" s="19">
        <v>1541</v>
      </c>
      <c r="I25" s="19"/>
    </row>
    <row r="26" spans="1:10" x14ac:dyDescent="0.4">
      <c r="A26" s="20" t="s">
        <v>231</v>
      </c>
      <c r="B26" s="21">
        <v>4.0999999999999996</v>
      </c>
      <c r="C26" s="21">
        <v>4.2</v>
      </c>
      <c r="D26" s="20"/>
      <c r="F26" s="6" t="s">
        <v>214</v>
      </c>
      <c r="G26" s="19">
        <v>1328</v>
      </c>
      <c r="H26" s="19">
        <v>1475</v>
      </c>
      <c r="I26" s="19"/>
    </row>
    <row r="27" spans="1:10" x14ac:dyDescent="0.4">
      <c r="A27" s="20" t="s">
        <v>232</v>
      </c>
      <c r="B27" s="21">
        <v>3.5</v>
      </c>
      <c r="C27" s="21">
        <v>3.4</v>
      </c>
      <c r="D27" s="20"/>
      <c r="F27" s="6" t="s">
        <v>221</v>
      </c>
      <c r="G27" s="19">
        <v>1601</v>
      </c>
      <c r="H27" s="19">
        <v>1513</v>
      </c>
      <c r="I27" s="19"/>
    </row>
    <row r="28" spans="1:10" x14ac:dyDescent="0.4">
      <c r="A28" s="20" t="s">
        <v>233</v>
      </c>
      <c r="B28" s="21">
        <v>3</v>
      </c>
      <c r="C28" s="21">
        <v>2.8</v>
      </c>
      <c r="D28" s="20"/>
      <c r="F28" s="6" t="s">
        <v>215</v>
      </c>
      <c r="G28" s="19">
        <v>1683</v>
      </c>
      <c r="H28" s="19">
        <v>1457</v>
      </c>
      <c r="I28" s="19"/>
    </row>
    <row r="29" spans="1:10" x14ac:dyDescent="0.4">
      <c r="A29" s="20" t="s">
        <v>234</v>
      </c>
      <c r="B29" s="21">
        <v>1.5</v>
      </c>
      <c r="C29" s="21">
        <v>1.4</v>
      </c>
      <c r="D29" s="20"/>
      <c r="F29" s="6" t="s">
        <v>216</v>
      </c>
      <c r="G29" s="19">
        <v>1724</v>
      </c>
      <c r="H29" s="19">
        <v>1919</v>
      </c>
      <c r="I29" s="19"/>
    </row>
    <row r="30" spans="1:10" x14ac:dyDescent="0.4">
      <c r="A30" s="20" t="s">
        <v>235</v>
      </c>
      <c r="B30" s="21">
        <v>4.2</v>
      </c>
      <c r="C30" s="21">
        <v>4.2</v>
      </c>
      <c r="D30" s="20"/>
      <c r="F30" s="6" t="s">
        <v>217</v>
      </c>
      <c r="G30" s="19">
        <v>1399</v>
      </c>
      <c r="H30" s="19">
        <v>1555</v>
      </c>
      <c r="I30" s="19"/>
    </row>
    <row r="31" spans="1:10" x14ac:dyDescent="0.4">
      <c r="A31" s="20" t="s">
        <v>236</v>
      </c>
      <c r="B31" s="21">
        <v>3.9</v>
      </c>
      <c r="C31" s="21">
        <v>3.7</v>
      </c>
      <c r="D31" s="20"/>
      <c r="F31" s="6" t="s">
        <v>222</v>
      </c>
      <c r="G31" s="19">
        <v>1482</v>
      </c>
      <c r="H31" s="19">
        <v>1686</v>
      </c>
      <c r="I31" s="19"/>
    </row>
    <row r="32" spans="1:10" x14ac:dyDescent="0.4">
      <c r="A32" s="20" t="s">
        <v>237</v>
      </c>
      <c r="B32" s="21">
        <v>4</v>
      </c>
      <c r="C32" s="21">
        <v>4.0999999999999996</v>
      </c>
      <c r="D32" s="20"/>
      <c r="F32" s="6" t="s">
        <v>218</v>
      </c>
      <c r="G32" s="19">
        <v>1536</v>
      </c>
      <c r="H32" s="19">
        <v>1708</v>
      </c>
      <c r="I32" s="19"/>
    </row>
  </sheetData>
  <mergeCells count="1">
    <mergeCell ref="A18:D18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H1"/>
    </sheetView>
  </sheetViews>
  <sheetFormatPr defaultRowHeight="17.399999999999999" x14ac:dyDescent="0.4"/>
  <cols>
    <col min="3" max="3" width="13.09765625" bestFit="1" customWidth="1"/>
  </cols>
  <sheetData>
    <row r="1" spans="1:8" ht="21" x14ac:dyDescent="0.4">
      <c r="A1" s="22" t="s">
        <v>89</v>
      </c>
      <c r="B1" s="22"/>
      <c r="C1" s="22"/>
      <c r="D1" s="22"/>
      <c r="E1" s="22"/>
      <c r="F1" s="22"/>
      <c r="G1" s="22"/>
      <c r="H1" s="22"/>
    </row>
    <row r="3" spans="1:8" x14ac:dyDescent="0.4">
      <c r="A3" s="6" t="s">
        <v>3</v>
      </c>
      <c r="B3" s="6" t="s">
        <v>90</v>
      </c>
      <c r="C3" s="6" t="s">
        <v>91</v>
      </c>
      <c r="D3" s="6" t="s">
        <v>47</v>
      </c>
      <c r="E3" s="6" t="s">
        <v>92</v>
      </c>
      <c r="F3" s="6" t="s">
        <v>93</v>
      </c>
      <c r="G3" s="6" t="s">
        <v>94</v>
      </c>
      <c r="H3" s="6" t="s">
        <v>95</v>
      </c>
    </row>
    <row r="4" spans="1:8" x14ac:dyDescent="0.4">
      <c r="A4" s="6" t="s">
        <v>96</v>
      </c>
      <c r="B4" s="6" t="s">
        <v>97</v>
      </c>
      <c r="C4" s="6" t="s">
        <v>98</v>
      </c>
      <c r="D4" s="6" t="s">
        <v>99</v>
      </c>
      <c r="E4" s="6">
        <v>88</v>
      </c>
      <c r="F4" s="6">
        <v>92</v>
      </c>
      <c r="G4" s="6">
        <v>80</v>
      </c>
      <c r="H4" s="6">
        <v>90</v>
      </c>
    </row>
    <row r="5" spans="1:8" x14ac:dyDescent="0.4">
      <c r="A5" s="6" t="s">
        <v>100</v>
      </c>
      <c r="B5" s="6" t="s">
        <v>101</v>
      </c>
      <c r="C5" s="6" t="s">
        <v>102</v>
      </c>
      <c r="D5" s="6" t="s">
        <v>99</v>
      </c>
      <c r="E5" s="6">
        <v>75</v>
      </c>
      <c r="F5" s="6">
        <v>85</v>
      </c>
      <c r="G5" s="6">
        <v>88</v>
      </c>
      <c r="H5" s="6">
        <v>92</v>
      </c>
    </row>
    <row r="6" spans="1:8" x14ac:dyDescent="0.4">
      <c r="A6" s="6" t="s">
        <v>103</v>
      </c>
      <c r="B6" s="6" t="s">
        <v>104</v>
      </c>
      <c r="C6" s="6" t="s">
        <v>105</v>
      </c>
      <c r="D6" s="6" t="s">
        <v>99</v>
      </c>
      <c r="E6" s="6">
        <v>45</v>
      </c>
      <c r="F6" s="6">
        <v>76</v>
      </c>
      <c r="G6" s="6">
        <v>55</v>
      </c>
      <c r="H6" s="6">
        <v>96</v>
      </c>
    </row>
    <row r="7" spans="1:8" x14ac:dyDescent="0.4">
      <c r="A7" s="6" t="s">
        <v>106</v>
      </c>
      <c r="B7" s="6" t="s">
        <v>107</v>
      </c>
      <c r="C7" s="6" t="s">
        <v>98</v>
      </c>
      <c r="D7" s="6" t="s">
        <v>108</v>
      </c>
      <c r="E7" s="6">
        <v>99</v>
      </c>
      <c r="F7" s="6">
        <v>97</v>
      </c>
      <c r="G7" s="6">
        <v>90</v>
      </c>
      <c r="H7" s="6">
        <v>88</v>
      </c>
    </row>
    <row r="8" spans="1:8" x14ac:dyDescent="0.4">
      <c r="A8" s="6" t="s">
        <v>109</v>
      </c>
      <c r="B8" s="6" t="s">
        <v>110</v>
      </c>
      <c r="C8" s="6" t="s">
        <v>105</v>
      </c>
      <c r="D8" s="6" t="s">
        <v>99</v>
      </c>
      <c r="E8" s="6">
        <v>80</v>
      </c>
      <c r="F8" s="6">
        <v>93</v>
      </c>
      <c r="G8" s="6">
        <v>86</v>
      </c>
      <c r="H8" s="6">
        <v>90</v>
      </c>
    </row>
    <row r="9" spans="1:8" x14ac:dyDescent="0.4">
      <c r="A9" s="6" t="s">
        <v>111</v>
      </c>
      <c r="B9" s="6" t="s">
        <v>112</v>
      </c>
      <c r="C9" s="6" t="s">
        <v>113</v>
      </c>
      <c r="D9" s="6" t="s">
        <v>108</v>
      </c>
      <c r="E9" s="6">
        <v>52</v>
      </c>
      <c r="F9" s="6">
        <v>23</v>
      </c>
      <c r="G9" s="6">
        <v>15</v>
      </c>
      <c r="H9" s="6">
        <v>95</v>
      </c>
    </row>
    <row r="10" spans="1:8" x14ac:dyDescent="0.4">
      <c r="A10" s="6" t="s">
        <v>114</v>
      </c>
      <c r="B10" s="6" t="s">
        <v>115</v>
      </c>
      <c r="C10" s="6" t="s">
        <v>102</v>
      </c>
      <c r="D10" s="6" t="s">
        <v>108</v>
      </c>
      <c r="E10" s="6">
        <v>80</v>
      </c>
      <c r="F10" s="6">
        <v>75</v>
      </c>
      <c r="G10" s="6">
        <v>86</v>
      </c>
      <c r="H10" s="6">
        <v>85</v>
      </c>
    </row>
    <row r="11" spans="1:8" x14ac:dyDescent="0.4">
      <c r="A11" s="6" t="s">
        <v>116</v>
      </c>
      <c r="B11" s="6" t="s">
        <v>117</v>
      </c>
      <c r="C11" s="6" t="s">
        <v>113</v>
      </c>
      <c r="D11" s="6" t="s">
        <v>99</v>
      </c>
      <c r="E11" s="6">
        <v>95</v>
      </c>
      <c r="F11" s="6">
        <v>96</v>
      </c>
      <c r="G11" s="6">
        <v>97</v>
      </c>
      <c r="H11" s="6">
        <v>98</v>
      </c>
    </row>
    <row r="12" spans="1:8" x14ac:dyDescent="0.4">
      <c r="A12" s="6" t="s">
        <v>118</v>
      </c>
      <c r="B12" s="6" t="s">
        <v>119</v>
      </c>
      <c r="C12" s="6" t="s">
        <v>105</v>
      </c>
      <c r="D12" s="6" t="s">
        <v>99</v>
      </c>
      <c r="E12" s="6">
        <v>75</v>
      </c>
      <c r="F12" s="6">
        <v>58</v>
      </c>
      <c r="G12" s="6">
        <v>95</v>
      </c>
      <c r="H12" s="6">
        <v>92</v>
      </c>
    </row>
    <row r="13" spans="1:8" x14ac:dyDescent="0.4">
      <c r="A13" s="6" t="s">
        <v>120</v>
      </c>
      <c r="B13" s="6" t="s">
        <v>121</v>
      </c>
      <c r="C13" s="6" t="s">
        <v>113</v>
      </c>
      <c r="D13" s="6" t="s">
        <v>108</v>
      </c>
      <c r="E13" s="6">
        <v>64</v>
      </c>
      <c r="F13" s="6">
        <v>85</v>
      </c>
      <c r="G13" s="6">
        <v>50</v>
      </c>
      <c r="H13" s="6">
        <v>90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F1"/>
    </sheetView>
  </sheetViews>
  <sheetFormatPr defaultRowHeight="17.399999999999999" x14ac:dyDescent="0.4"/>
  <sheetData>
    <row r="1" spans="1:6" x14ac:dyDescent="0.4">
      <c r="A1" s="27" t="s">
        <v>122</v>
      </c>
      <c r="B1" s="27"/>
      <c r="C1" s="27"/>
      <c r="D1" s="27"/>
      <c r="E1" s="27"/>
      <c r="F1" s="27"/>
    </row>
    <row r="2" spans="1:6" x14ac:dyDescent="0.4">
      <c r="A2" s="6" t="s">
        <v>126</v>
      </c>
      <c r="B2" s="6" t="s">
        <v>127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 x14ac:dyDescent="0.4">
      <c r="A3" s="6" t="s">
        <v>44</v>
      </c>
      <c r="B3" s="6" t="s">
        <v>132</v>
      </c>
      <c r="C3" s="6"/>
      <c r="D3" s="6" t="s">
        <v>132</v>
      </c>
      <c r="E3" s="6" t="s">
        <v>132</v>
      </c>
      <c r="F3" s="6"/>
    </row>
    <row r="4" spans="1:6" x14ac:dyDescent="0.4">
      <c r="A4" s="6" t="s">
        <v>45</v>
      </c>
      <c r="B4" s="6"/>
      <c r="C4" s="6" t="s">
        <v>132</v>
      </c>
      <c r="D4" s="6"/>
      <c r="E4" s="6" t="s">
        <v>132</v>
      </c>
      <c r="F4" s="6" t="s">
        <v>132</v>
      </c>
    </row>
    <row r="5" spans="1:6" x14ac:dyDescent="0.4">
      <c r="A5" s="6" t="s">
        <v>46</v>
      </c>
      <c r="B5" s="6" t="s">
        <v>132</v>
      </c>
      <c r="C5" s="6" t="s">
        <v>132</v>
      </c>
      <c r="D5" s="6"/>
      <c r="E5" s="6" t="s">
        <v>132</v>
      </c>
      <c r="F5" s="6"/>
    </row>
    <row r="6" spans="1:6" x14ac:dyDescent="0.4">
      <c r="A6" s="6" t="s">
        <v>133</v>
      </c>
      <c r="B6" s="6"/>
      <c r="C6" s="6"/>
      <c r="D6" s="6" t="s">
        <v>132</v>
      </c>
      <c r="E6" s="6" t="s">
        <v>132</v>
      </c>
      <c r="F6" s="6" t="s">
        <v>132</v>
      </c>
    </row>
    <row r="8" spans="1:6" x14ac:dyDescent="0.4">
      <c r="A8" s="27" t="s">
        <v>123</v>
      </c>
      <c r="B8" s="27"/>
      <c r="C8" s="27"/>
      <c r="D8" s="27"/>
      <c r="E8" s="27"/>
      <c r="F8" s="27"/>
    </row>
    <row r="9" spans="1:6" x14ac:dyDescent="0.4">
      <c r="A9" s="6" t="s">
        <v>126</v>
      </c>
      <c r="B9" s="6" t="s">
        <v>127</v>
      </c>
      <c r="C9" s="6" t="s">
        <v>128</v>
      </c>
      <c r="D9" s="6" t="s">
        <v>129</v>
      </c>
      <c r="E9" s="6" t="s">
        <v>130</v>
      </c>
      <c r="F9" s="6" t="s">
        <v>131</v>
      </c>
    </row>
    <row r="10" spans="1:6" x14ac:dyDescent="0.4">
      <c r="A10" s="6" t="s">
        <v>44</v>
      </c>
      <c r="B10" s="6"/>
      <c r="C10" s="6" t="s">
        <v>132</v>
      </c>
      <c r="D10" s="6" t="s">
        <v>132</v>
      </c>
      <c r="E10" s="6"/>
      <c r="F10" s="6" t="s">
        <v>132</v>
      </c>
    </row>
    <row r="11" spans="1:6" x14ac:dyDescent="0.4">
      <c r="A11" s="6" t="s">
        <v>45</v>
      </c>
      <c r="B11" s="6" t="s">
        <v>132</v>
      </c>
      <c r="C11" s="6"/>
      <c r="D11" s="6" t="s">
        <v>132</v>
      </c>
      <c r="E11" s="6" t="s">
        <v>132</v>
      </c>
      <c r="F11" s="6"/>
    </row>
    <row r="12" spans="1:6" x14ac:dyDescent="0.4">
      <c r="A12" s="6" t="s">
        <v>46</v>
      </c>
      <c r="B12" s="6" t="s">
        <v>132</v>
      </c>
      <c r="C12" s="6" t="s">
        <v>132</v>
      </c>
      <c r="D12" s="6"/>
      <c r="E12" s="6"/>
      <c r="F12" s="6" t="s">
        <v>132</v>
      </c>
    </row>
    <row r="13" spans="1:6" x14ac:dyDescent="0.4">
      <c r="A13" s="6" t="s">
        <v>133</v>
      </c>
      <c r="B13" s="6" t="s">
        <v>132</v>
      </c>
      <c r="C13" s="6" t="s">
        <v>132</v>
      </c>
      <c r="D13" s="6"/>
      <c r="E13" s="6" t="s">
        <v>132</v>
      </c>
      <c r="F13" s="6"/>
    </row>
    <row r="15" spans="1:6" x14ac:dyDescent="0.4">
      <c r="A15" s="27" t="s">
        <v>124</v>
      </c>
      <c r="B15" s="27"/>
      <c r="C15" s="27"/>
      <c r="D15" s="27"/>
      <c r="E15" s="27"/>
      <c r="F15" s="27"/>
    </row>
    <row r="16" spans="1:6" x14ac:dyDescent="0.4">
      <c r="A16" s="6" t="s">
        <v>126</v>
      </c>
      <c r="B16" s="6" t="s">
        <v>127</v>
      </c>
      <c r="C16" s="6" t="s">
        <v>128</v>
      </c>
      <c r="D16" s="6" t="s">
        <v>129</v>
      </c>
      <c r="E16" s="6" t="s">
        <v>130</v>
      </c>
      <c r="F16" s="6" t="s">
        <v>131</v>
      </c>
    </row>
    <row r="17" spans="1:6" x14ac:dyDescent="0.4">
      <c r="A17" s="6" t="s">
        <v>44</v>
      </c>
      <c r="B17" s="6" t="s">
        <v>132</v>
      </c>
      <c r="C17" s="6"/>
      <c r="D17" s="6" t="s">
        <v>132</v>
      </c>
      <c r="E17" s="6"/>
      <c r="F17" s="6" t="s">
        <v>132</v>
      </c>
    </row>
    <row r="18" spans="1:6" x14ac:dyDescent="0.4">
      <c r="A18" s="6" t="s">
        <v>45</v>
      </c>
      <c r="B18" s="6"/>
      <c r="C18" s="6" t="s">
        <v>132</v>
      </c>
      <c r="D18" s="6" t="s">
        <v>132</v>
      </c>
      <c r="E18" s="6" t="s">
        <v>132</v>
      </c>
      <c r="F18" s="6"/>
    </row>
    <row r="19" spans="1:6" x14ac:dyDescent="0.4">
      <c r="A19" s="6" t="s">
        <v>46</v>
      </c>
      <c r="B19" s="6"/>
      <c r="C19" s="6" t="s">
        <v>132</v>
      </c>
      <c r="D19" s="6"/>
      <c r="E19" s="6" t="s">
        <v>132</v>
      </c>
      <c r="F19" s="6" t="s">
        <v>132</v>
      </c>
    </row>
    <row r="20" spans="1:6" x14ac:dyDescent="0.4">
      <c r="A20" s="6" t="s">
        <v>133</v>
      </c>
      <c r="B20" s="6" t="s">
        <v>132</v>
      </c>
      <c r="C20" s="6"/>
      <c r="D20" s="6" t="s">
        <v>132</v>
      </c>
      <c r="E20" s="6" t="s">
        <v>132</v>
      </c>
      <c r="F20" s="6"/>
    </row>
    <row r="22" spans="1:6" x14ac:dyDescent="0.4">
      <c r="A22" s="27" t="s">
        <v>125</v>
      </c>
      <c r="B22" s="27"/>
      <c r="C22" s="27"/>
      <c r="D22" s="27"/>
      <c r="E22" s="27"/>
      <c r="F22" s="27"/>
    </row>
    <row r="23" spans="1:6" x14ac:dyDescent="0.4">
      <c r="A23" s="6" t="s">
        <v>126</v>
      </c>
      <c r="B23" s="6" t="s">
        <v>127</v>
      </c>
      <c r="C23" s="6" t="s">
        <v>128</v>
      </c>
      <c r="D23" s="6" t="s">
        <v>129</v>
      </c>
      <c r="E23" s="6" t="s">
        <v>130</v>
      </c>
      <c r="F23" s="6" t="s">
        <v>131</v>
      </c>
    </row>
    <row r="24" spans="1:6" x14ac:dyDescent="0.4">
      <c r="A24" s="6"/>
      <c r="B24" s="6"/>
      <c r="C24" s="6"/>
      <c r="D24" s="6"/>
      <c r="E24" s="6"/>
      <c r="F24" s="6"/>
    </row>
    <row r="25" spans="1:6" x14ac:dyDescent="0.4">
      <c r="A25" s="6"/>
      <c r="B25" s="6"/>
      <c r="C25" s="6"/>
      <c r="D25" s="6"/>
      <c r="E25" s="6"/>
      <c r="F25" s="6"/>
    </row>
  </sheetData>
  <mergeCells count="4">
    <mergeCell ref="A1:F1"/>
    <mergeCell ref="A8:F8"/>
    <mergeCell ref="A15:F15"/>
    <mergeCell ref="A22:F2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H1"/>
    </sheetView>
  </sheetViews>
  <sheetFormatPr defaultRowHeight="17.399999999999999" x14ac:dyDescent="0.4"/>
  <cols>
    <col min="1" max="1" width="11.09765625" bestFit="1" customWidth="1"/>
    <col min="4" max="4" width="9.296875" bestFit="1" customWidth="1"/>
  </cols>
  <sheetData>
    <row r="1" spans="1:8" ht="21" x14ac:dyDescent="0.4">
      <c r="A1" s="22" t="s">
        <v>134</v>
      </c>
      <c r="B1" s="22"/>
      <c r="C1" s="22"/>
      <c r="D1" s="22"/>
      <c r="E1" s="22"/>
      <c r="F1" s="22"/>
      <c r="G1" s="22"/>
      <c r="H1" s="22"/>
    </row>
    <row r="2" spans="1:8" x14ac:dyDescent="0.4">
      <c r="H2" s="14" t="s">
        <v>135</v>
      </c>
    </row>
    <row r="3" spans="1:8" x14ac:dyDescent="0.4">
      <c r="A3" s="6" t="s">
        <v>136</v>
      </c>
      <c r="B3" s="6" t="s">
        <v>137</v>
      </c>
      <c r="C3" s="6" t="s">
        <v>138</v>
      </c>
      <c r="D3" s="6" t="s">
        <v>139</v>
      </c>
      <c r="E3" s="6" t="s">
        <v>140</v>
      </c>
      <c r="F3" s="6" t="s">
        <v>141</v>
      </c>
      <c r="G3" s="6" t="s">
        <v>142</v>
      </c>
      <c r="H3" s="6" t="s">
        <v>143</v>
      </c>
    </row>
    <row r="4" spans="1:8" x14ac:dyDescent="0.4">
      <c r="A4" s="6" t="s">
        <v>144</v>
      </c>
      <c r="B4" s="10">
        <v>2500</v>
      </c>
      <c r="C4" s="10">
        <v>50</v>
      </c>
      <c r="D4" s="10">
        <f>B4*C4</f>
        <v>125000</v>
      </c>
      <c r="E4" s="10">
        <v>45</v>
      </c>
      <c r="F4" s="15">
        <f>C4/E4</f>
        <v>1.1111111111111112</v>
      </c>
      <c r="G4" s="6">
        <f>_xlfn.RANK.EQ(F4,$F$4:$F$11)</f>
        <v>2</v>
      </c>
      <c r="H4" s="6" t="str">
        <f>IF(F4&gt;1,"초과달성",IF(F4=1,"목표달성","목표미달"))</f>
        <v>초과달성</v>
      </c>
    </row>
    <row r="5" spans="1:8" x14ac:dyDescent="0.4">
      <c r="A5" s="6" t="s">
        <v>145</v>
      </c>
      <c r="B5" s="10">
        <v>1630</v>
      </c>
      <c r="C5" s="10">
        <v>250</v>
      </c>
      <c r="D5" s="10">
        <f t="shared" ref="D5:D11" si="0">B5*C5</f>
        <v>407500</v>
      </c>
      <c r="E5" s="10">
        <v>245</v>
      </c>
      <c r="F5" s="15">
        <f t="shared" ref="F5:F11" si="1">C5/E5</f>
        <v>1.0204081632653061</v>
      </c>
      <c r="G5" s="6">
        <f t="shared" ref="G5:G11" si="2">_xlfn.RANK.EQ(F5,$F$4:$F$11)</f>
        <v>3</v>
      </c>
      <c r="H5" s="6" t="str">
        <f t="shared" ref="H5:H11" si="3">IF(F5&gt;1,"초과달성",IF(F5=1,"목표달성","목표미달"))</f>
        <v>초과달성</v>
      </c>
    </row>
    <row r="6" spans="1:8" x14ac:dyDescent="0.4">
      <c r="A6" s="6" t="s">
        <v>146</v>
      </c>
      <c r="B6" s="10">
        <v>450</v>
      </c>
      <c r="C6" s="10">
        <v>25</v>
      </c>
      <c r="D6" s="10">
        <f t="shared" si="0"/>
        <v>11250</v>
      </c>
      <c r="E6" s="10">
        <v>50</v>
      </c>
      <c r="F6" s="15">
        <f t="shared" si="1"/>
        <v>0.5</v>
      </c>
      <c r="G6" s="6">
        <f t="shared" si="2"/>
        <v>8</v>
      </c>
      <c r="H6" s="6" t="str">
        <f t="shared" si="3"/>
        <v>목표미달</v>
      </c>
    </row>
    <row r="7" spans="1:8" x14ac:dyDescent="0.4">
      <c r="A7" s="6" t="s">
        <v>147</v>
      </c>
      <c r="B7" s="10">
        <v>150</v>
      </c>
      <c r="C7" s="10">
        <v>150</v>
      </c>
      <c r="D7" s="10">
        <f t="shared" si="0"/>
        <v>22500</v>
      </c>
      <c r="E7" s="10">
        <v>150</v>
      </c>
      <c r="F7" s="15">
        <f t="shared" si="1"/>
        <v>1</v>
      </c>
      <c r="G7" s="6">
        <f t="shared" si="2"/>
        <v>4</v>
      </c>
      <c r="H7" s="6" t="str">
        <f t="shared" si="3"/>
        <v>목표달성</v>
      </c>
    </row>
    <row r="8" spans="1:8" x14ac:dyDescent="0.4">
      <c r="A8" s="6" t="s">
        <v>148</v>
      </c>
      <c r="B8" s="10">
        <v>150</v>
      </c>
      <c r="C8" s="10">
        <v>154</v>
      </c>
      <c r="D8" s="10">
        <f t="shared" si="0"/>
        <v>23100</v>
      </c>
      <c r="E8" s="10">
        <v>250</v>
      </c>
      <c r="F8" s="15">
        <f t="shared" si="1"/>
        <v>0.61599999999999999</v>
      </c>
      <c r="G8" s="6">
        <f t="shared" si="2"/>
        <v>7</v>
      </c>
      <c r="H8" s="6" t="str">
        <f t="shared" si="3"/>
        <v>목표미달</v>
      </c>
    </row>
    <row r="9" spans="1:8" x14ac:dyDescent="0.4">
      <c r="A9" s="6" t="s">
        <v>149</v>
      </c>
      <c r="B9" s="10">
        <v>60</v>
      </c>
      <c r="C9" s="10">
        <v>420</v>
      </c>
      <c r="D9" s="10">
        <f t="shared" si="0"/>
        <v>25200</v>
      </c>
      <c r="E9" s="10">
        <v>450</v>
      </c>
      <c r="F9" s="15">
        <f t="shared" si="1"/>
        <v>0.93333333333333335</v>
      </c>
      <c r="G9" s="6">
        <f t="shared" si="2"/>
        <v>5</v>
      </c>
      <c r="H9" s="6" t="str">
        <f t="shared" si="3"/>
        <v>목표미달</v>
      </c>
    </row>
    <row r="10" spans="1:8" x14ac:dyDescent="0.4">
      <c r="A10" s="6" t="s">
        <v>150</v>
      </c>
      <c r="B10" s="10">
        <v>143</v>
      </c>
      <c r="C10" s="10">
        <v>23</v>
      </c>
      <c r="D10" s="10">
        <f t="shared" si="0"/>
        <v>3289</v>
      </c>
      <c r="E10" s="10">
        <v>25</v>
      </c>
      <c r="F10" s="15">
        <f t="shared" si="1"/>
        <v>0.92</v>
      </c>
      <c r="G10" s="6">
        <f t="shared" si="2"/>
        <v>6</v>
      </c>
      <c r="H10" s="6" t="str">
        <f t="shared" si="3"/>
        <v>목표미달</v>
      </c>
    </row>
    <row r="11" spans="1:8" x14ac:dyDescent="0.4">
      <c r="A11" s="6" t="s">
        <v>151</v>
      </c>
      <c r="B11" s="10">
        <v>895</v>
      </c>
      <c r="C11" s="10">
        <v>35</v>
      </c>
      <c r="D11" s="10">
        <f t="shared" si="0"/>
        <v>31325</v>
      </c>
      <c r="E11" s="10">
        <v>25</v>
      </c>
      <c r="F11" s="15">
        <f t="shared" si="1"/>
        <v>1.4</v>
      </c>
      <c r="G11" s="6">
        <f t="shared" si="2"/>
        <v>1</v>
      </c>
      <c r="H11" s="6" t="str">
        <f t="shared" si="3"/>
        <v>초과달성</v>
      </c>
    </row>
    <row r="12" spans="1:8" x14ac:dyDescent="0.4">
      <c r="A12" s="6" t="s">
        <v>152</v>
      </c>
      <c r="B12" s="10">
        <f>AVERAGE(B4:B11)</f>
        <v>747.25</v>
      </c>
      <c r="C12" s="10">
        <f t="shared" ref="C12:F12" si="4">AVERAGE(C4:C11)</f>
        <v>138.375</v>
      </c>
      <c r="D12" s="10">
        <f t="shared" si="4"/>
        <v>81145.5</v>
      </c>
      <c r="E12" s="10">
        <f t="shared" si="4"/>
        <v>155</v>
      </c>
      <c r="F12" s="16">
        <f t="shared" si="4"/>
        <v>0.93760657596371888</v>
      </c>
      <c r="G12" s="28"/>
      <c r="H12" s="29"/>
    </row>
  </sheetData>
  <mergeCells count="2">
    <mergeCell ref="A1:H1"/>
    <mergeCell ref="G12:H1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"/>
    </sheetView>
  </sheetViews>
  <sheetFormatPr defaultRowHeight="17.399999999999999" x14ac:dyDescent="0.4"/>
  <cols>
    <col min="3" max="3" width="10.3984375" bestFit="1" customWidth="1"/>
    <col min="4" max="4" width="9.5" bestFit="1" customWidth="1"/>
    <col min="5" max="5" width="12.59765625" customWidth="1"/>
    <col min="6" max="6" width="6.59765625" customWidth="1"/>
    <col min="7" max="7" width="9.59765625" customWidth="1"/>
  </cols>
  <sheetData>
    <row r="1" spans="1:5" ht="21" x14ac:dyDescent="0.4">
      <c r="A1" s="22" t="s">
        <v>153</v>
      </c>
      <c r="B1" s="22"/>
      <c r="C1" s="22"/>
      <c r="D1" s="22"/>
      <c r="E1" s="22"/>
    </row>
    <row r="3" spans="1:5" x14ac:dyDescent="0.4">
      <c r="A3" s="1" t="s">
        <v>154</v>
      </c>
      <c r="B3" s="1" t="s">
        <v>155</v>
      </c>
      <c r="C3" s="1" t="s">
        <v>156</v>
      </c>
      <c r="D3" s="1" t="s">
        <v>157</v>
      </c>
      <c r="E3" s="1" t="s">
        <v>158</v>
      </c>
    </row>
    <row r="4" spans="1:5" x14ac:dyDescent="0.4">
      <c r="A4" s="1">
        <v>1</v>
      </c>
      <c r="B4" s="1">
        <v>1</v>
      </c>
      <c r="C4" s="1">
        <v>4</v>
      </c>
      <c r="D4" s="1" t="s">
        <v>159</v>
      </c>
      <c r="E4" s="3">
        <v>8000000</v>
      </c>
    </row>
    <row r="5" spans="1:5" x14ac:dyDescent="0.4">
      <c r="A5" s="1">
        <v>1</v>
      </c>
      <c r="B5" s="1">
        <v>2</v>
      </c>
      <c r="C5" s="1">
        <v>119</v>
      </c>
      <c r="D5" s="1" t="s">
        <v>160</v>
      </c>
      <c r="E5" s="3">
        <v>4000000</v>
      </c>
    </row>
    <row r="6" spans="1:5" x14ac:dyDescent="0.4">
      <c r="A6" s="1">
        <v>2</v>
      </c>
      <c r="B6" s="1">
        <v>1</v>
      </c>
      <c r="C6" s="1">
        <v>119</v>
      </c>
      <c r="D6" s="1" t="s">
        <v>160</v>
      </c>
      <c r="E6" s="3">
        <v>5681818</v>
      </c>
    </row>
    <row r="7" spans="1:5" x14ac:dyDescent="0.4">
      <c r="A7" s="1">
        <v>2</v>
      </c>
      <c r="B7" s="1">
        <v>2</v>
      </c>
      <c r="C7" s="1">
        <v>119</v>
      </c>
      <c r="D7" s="1" t="s">
        <v>160</v>
      </c>
      <c r="E7" s="3">
        <v>1600000</v>
      </c>
    </row>
    <row r="8" spans="1:5" x14ac:dyDescent="0.4">
      <c r="A8" s="1">
        <v>2</v>
      </c>
      <c r="B8" s="1">
        <v>3</v>
      </c>
      <c r="C8" s="1">
        <v>119</v>
      </c>
      <c r="D8" s="1" t="s">
        <v>160</v>
      </c>
      <c r="E8" s="3">
        <v>2320000</v>
      </c>
    </row>
    <row r="9" spans="1:5" x14ac:dyDescent="0.4">
      <c r="A9" s="1">
        <v>5</v>
      </c>
      <c r="B9" s="1">
        <v>2</v>
      </c>
      <c r="C9" s="1">
        <v>2</v>
      </c>
      <c r="D9" s="1" t="s">
        <v>161</v>
      </c>
      <c r="E9" s="3">
        <v>5184000</v>
      </c>
    </row>
    <row r="10" spans="1:5" x14ac:dyDescent="0.4">
      <c r="A10" s="1">
        <v>6</v>
      </c>
      <c r="B10" s="1">
        <v>2</v>
      </c>
      <c r="C10" s="1">
        <v>2</v>
      </c>
      <c r="D10" s="1" t="s">
        <v>161</v>
      </c>
      <c r="E10" s="3">
        <v>636364</v>
      </c>
    </row>
    <row r="11" spans="1:5" x14ac:dyDescent="0.4">
      <c r="A11" s="1">
        <v>6</v>
      </c>
      <c r="B11" s="1">
        <v>3</v>
      </c>
      <c r="C11" s="1">
        <v>2</v>
      </c>
      <c r="D11" s="1" t="s">
        <v>161</v>
      </c>
      <c r="E11" s="3">
        <v>3409091</v>
      </c>
    </row>
    <row r="12" spans="1:5" x14ac:dyDescent="0.4">
      <c r="A12" s="1">
        <v>6</v>
      </c>
      <c r="B12" s="1">
        <v>1</v>
      </c>
      <c r="C12" s="1">
        <v>119</v>
      </c>
      <c r="D12" s="1" t="s">
        <v>160</v>
      </c>
      <c r="E12" s="3">
        <v>568182</v>
      </c>
    </row>
    <row r="13" spans="1:5" x14ac:dyDescent="0.4">
      <c r="A13" s="1">
        <v>7</v>
      </c>
      <c r="B13" s="1">
        <v>1</v>
      </c>
      <c r="C13" s="1">
        <v>2</v>
      </c>
      <c r="D13" s="1" t="s">
        <v>161</v>
      </c>
      <c r="E13" s="3">
        <v>568182</v>
      </c>
    </row>
    <row r="14" spans="1:5" x14ac:dyDescent="0.4">
      <c r="A14" s="1">
        <v>8</v>
      </c>
      <c r="B14" s="1">
        <v>1</v>
      </c>
      <c r="C14" s="1">
        <v>2</v>
      </c>
      <c r="D14" s="1" t="s">
        <v>161</v>
      </c>
      <c r="E14" s="3">
        <v>559091</v>
      </c>
    </row>
    <row r="15" spans="1:5" x14ac:dyDescent="0.4">
      <c r="A15" s="30" t="s">
        <v>88</v>
      </c>
      <c r="B15" s="30"/>
      <c r="C15" s="30"/>
      <c r="D15" s="30"/>
    </row>
  </sheetData>
  <mergeCells count="2">
    <mergeCell ref="A1:E1"/>
    <mergeCell ref="A15:D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SKY LEE</cp:lastModifiedBy>
  <dcterms:created xsi:type="dcterms:W3CDTF">2023-04-27T08:01:32Z</dcterms:created>
  <dcterms:modified xsi:type="dcterms:W3CDTF">2024-11-08T07:02:04Z</dcterms:modified>
</cp:coreProperties>
</file>