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F7C839-B48E-4954-A48D-9FA3C84495A7}" xr6:coauthVersionLast="47" xr6:coauthVersionMax="47" xr10:uidLastSave="{00000000-0000-0000-0000-000000000000}"/>
  <bookViews>
    <workbookView xWindow="-110" yWindow="-110" windowWidth="19420" windowHeight="1042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I51" i="2"/>
  <c r="I52" i="2"/>
  <c r="I53" i="2"/>
  <c r="I54" i="2"/>
  <c r="I55" i="2"/>
  <c r="I56" i="2"/>
  <c r="I57" i="2"/>
  <c r="I58" i="2"/>
  <c r="I59" i="2"/>
  <c r="I60" i="2"/>
  <c r="I61" i="2"/>
  <c r="I49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B4" i="2" a="1"/>
  <c r="B4" i="2" s="1"/>
  <c r="C4" i="2" a="1"/>
  <c r="C4" i="2"/>
  <c r="B5" i="2" a="1"/>
  <c r="B5" i="2" s="1"/>
  <c r="C5" i="2" a="1"/>
  <c r="C5" i="2"/>
  <c r="B6" i="2" a="1"/>
  <c r="B6" i="2" s="1"/>
  <c r="C6" i="2" a="1"/>
  <c r="C6" i="2"/>
  <c r="C3" i="2" a="1"/>
  <c r="C3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H11" i="2" a="1"/>
  <c r="H13" i="2" a="1"/>
  <c r="H15" i="2" a="1"/>
  <c r="H17" i="2" a="1"/>
  <c r="H19" i="2" a="1"/>
  <c r="H21" i="2" a="1"/>
  <c r="H23" i="2" a="1"/>
  <c r="H25" i="2" a="1"/>
  <c r="H14" i="2" a="1"/>
  <c r="H16" i="2" a="1"/>
  <c r="H18" i="2" a="1"/>
  <c r="H20" i="2" a="1"/>
  <c r="H22" i="2" a="1"/>
  <c r="H24" i="2" a="1"/>
  <c r="H12" i="2" a="1"/>
  <c r="H10" i="2" a="1"/>
  <c r="H12" i="2" l="1"/>
  <c r="H24" i="2"/>
  <c r="H22" i="2"/>
  <c r="H20" i="2"/>
  <c r="H18" i="2"/>
  <c r="H16" i="2"/>
  <c r="H14" i="2"/>
  <c r="H25" i="2"/>
  <c r="H23" i="2"/>
  <c r="H21" i="2"/>
  <c r="H19" i="2"/>
  <c r="H17" i="2"/>
  <c r="H15" i="2"/>
  <c r="H13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494DFD-7ABF-4BA0-AE93-A80289F37348}" name="MS Access Database_Query" type="1" refreshedVersion="8" background="1">
    <dbPr connection="DSN=MS Access Database;DBQ=C:\OA\정보검색.accdb;DefaultDir=C:\OA;DriverId=25;FIL=MS Access;MaxBufferSize=2048;PageTimeout=5;" command="SELECT 정보검색결과.이름, 정보검색결과.학번, 정보검색결과.성별, 정보검색결과.`중간(30%)`, 정보검색결과.`기말(40%)`_x000d__x000a_FROM `C:\OA\정보검색.accdb`.정보검색결과 정보검색결과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<sst xmlns="http://schemas.openxmlformats.org/spreadsheetml/2006/main" count="371" uniqueCount="242">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</sst>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6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5-420B-AAE0-C92A3EB0197A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5-420B-AAE0-C92A3EB0197A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25-420B-AAE0-C92A3EB0197A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25-420B-AAE0-C92A3EB0197A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25-420B-AAE0-C92A3EB0197A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25-420B-AAE0-C92A3EB01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3" name="육각형 2">
          <a:extLst>
            <a:ext uri="{FF2B5EF4-FFF2-40B4-BE49-F238E27FC236}">
              <a16:creationId xmlns:a16="http://schemas.microsoft.com/office/drawing/2014/main" id="{D0B075F2-900E-1CFE-5059-C1F76A8CD858}"/>
            </a:ext>
          </a:extLst>
        </xdr:cNvPr>
        <xdr:cNvSpPr/>
      </xdr:nvSpPr>
      <xdr:spPr>
        <a:xfrm>
          <a:off x="26162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4" name="육각형 3">
          <a:extLst>
            <a:ext uri="{FF2B5EF4-FFF2-40B4-BE49-F238E27FC236}">
              <a16:creationId xmlns:a16="http://schemas.microsoft.com/office/drawing/2014/main" id="{68BEBDEC-E6CA-E274-3549-81A5E794E072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146050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53.492715046297" backgroundQuery="1" createdVersion="8" refreshedVersion="8" minRefreshableVersion="3" recordCount="21" xr:uid="{16066652-C5BF-47F9-B758-067E3F48EA68}">
  <cacheSource type="external" connectionId="1"/>
  <cacheFields count="6"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5"/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학번2" numFmtId="0" databaseField="0">
      <fieldGroup base="1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</r>
  <r>
    <x v="1"/>
    <x v="1"/>
    <x v="0"/>
    <x v="1"/>
    <x v="1"/>
  </r>
  <r>
    <x v="2"/>
    <x v="2"/>
    <x v="1"/>
    <x v="2"/>
    <x v="2"/>
  </r>
  <r>
    <x v="3"/>
    <x v="3"/>
    <x v="1"/>
    <x v="2"/>
    <x v="3"/>
  </r>
  <r>
    <x v="4"/>
    <x v="4"/>
    <x v="1"/>
    <x v="3"/>
    <x v="4"/>
  </r>
  <r>
    <x v="5"/>
    <x v="5"/>
    <x v="0"/>
    <x v="2"/>
    <x v="5"/>
  </r>
  <r>
    <x v="6"/>
    <x v="6"/>
    <x v="0"/>
    <x v="4"/>
    <x v="6"/>
  </r>
  <r>
    <x v="7"/>
    <x v="7"/>
    <x v="0"/>
    <x v="1"/>
    <x v="6"/>
  </r>
  <r>
    <x v="8"/>
    <x v="8"/>
    <x v="1"/>
    <x v="5"/>
    <x v="7"/>
  </r>
  <r>
    <x v="9"/>
    <x v="9"/>
    <x v="1"/>
    <x v="0"/>
    <x v="8"/>
  </r>
  <r>
    <x v="10"/>
    <x v="10"/>
    <x v="1"/>
    <x v="6"/>
    <x v="9"/>
  </r>
  <r>
    <x v="11"/>
    <x v="11"/>
    <x v="1"/>
    <x v="0"/>
    <x v="7"/>
  </r>
  <r>
    <x v="12"/>
    <x v="12"/>
    <x v="1"/>
    <x v="4"/>
    <x v="10"/>
  </r>
  <r>
    <x v="13"/>
    <x v="13"/>
    <x v="0"/>
    <x v="7"/>
    <x v="4"/>
  </r>
  <r>
    <x v="14"/>
    <x v="14"/>
    <x v="0"/>
    <x v="1"/>
    <x v="0"/>
  </r>
  <r>
    <x v="15"/>
    <x v="15"/>
    <x v="0"/>
    <x v="4"/>
    <x v="11"/>
  </r>
  <r>
    <x v="16"/>
    <x v="16"/>
    <x v="0"/>
    <x v="8"/>
    <x v="6"/>
  </r>
  <r>
    <x v="17"/>
    <x v="17"/>
    <x v="0"/>
    <x v="2"/>
    <x v="7"/>
  </r>
  <r>
    <x v="18"/>
    <x v="18"/>
    <x v="1"/>
    <x v="5"/>
    <x v="0"/>
  </r>
  <r>
    <x v="19"/>
    <x v="19"/>
    <x v="0"/>
    <x v="8"/>
    <x v="12"/>
  </r>
  <r>
    <x v="20"/>
    <x v="20"/>
    <x v="0"/>
    <x v="5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6D7E0B-1A87-4C12-9949-0830C7334E49}" name="피벗 테이블1" cacheId="8" dataOnRows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6">
    <pivotField axis="axisPage" compact="0" showAll="0" defaultSubtotal="0">
      <items count="21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</items>
    </pivotField>
    <pivotField axis="axisRow" compact="0" showAll="0" defaultSubtotal="0">
      <items count="21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3">
        <item n="A반" sd="0" x="1"/>
        <item n="B반" sd="0" x="2"/>
        <item n="C반" sd="0" x="0"/>
      </items>
    </pivotField>
  </pivotFields>
  <rowFields count="3">
    <field x="5"/>
    <field x="1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0" hier="-1"/>
  </pageFields>
  <dataFields count="2">
    <dataField name="합계 : 중간(30%)" fld="3" showDataAs="percentOfCol" baseField="5" baseItem="2" numFmtId="10"/>
    <dataField name="합계 : 기말(40%)" fld="4" showDataAs="percentOfCol" baseField="5" baseItem="2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J10" sqref="J10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5.5" x14ac:dyDescent="0.45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AND(G4&gt;AVERAGE($G$4:$G$15),H4&gt;AVERAGE($H$4:$H$15))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5" priority="2">
      <formula>OR(LEFT($A15,1)="C",LEFT($A15,1)="D",$E15&gt;=0.5)</formula>
    </cfRule>
  </conditionalFormatting>
  <conditionalFormatting sqref="A4:H15">
    <cfRule type="expression" dxfId="4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I5" sqref="I5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5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5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5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5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5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abSelected="1" topLeftCell="A46" workbookViewId="0">
      <selection activeCell="K53" sqref="K53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5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5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5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 t="str">
        <f>TEXT(RIGHT(A10,LEN(A10)-4),"00")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 G10)</f>
        <v>★★</v>
      </c>
    </row>
    <row r="11" spans="1:8" x14ac:dyDescent="0.45">
      <c r="A11" s="4" t="s">
        <v>46</v>
      </c>
      <c r="B11" s="4" t="str">
        <f t="shared" ref="B11:B25" si="0">TEXT(RIGHT(A11,LEN(A11)-4),"00")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 G11)</f>
        <v>★</v>
      </c>
    </row>
    <row r="12" spans="1:8" x14ac:dyDescent="0.45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 G12)</f>
        <v>★</v>
      </c>
    </row>
    <row r="13" spans="1:8" x14ac:dyDescent="0.45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 G13)</f>
        <v>★</v>
      </c>
    </row>
    <row r="14" spans="1:8" x14ac:dyDescent="0.45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 G14)</f>
        <v>★★★★★</v>
      </c>
    </row>
    <row r="15" spans="1:8" x14ac:dyDescent="0.45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 G15)</f>
        <v>★★</v>
      </c>
    </row>
    <row r="16" spans="1:8" x14ac:dyDescent="0.45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 G16)</f>
        <v>★</v>
      </c>
    </row>
    <row r="17" spans="1:8" x14ac:dyDescent="0.45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 G17)</f>
        <v>★</v>
      </c>
    </row>
    <row r="18" spans="1:8" x14ac:dyDescent="0.45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 G18)</f>
        <v>★</v>
      </c>
    </row>
    <row r="19" spans="1:8" x14ac:dyDescent="0.45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 G19)</f>
        <v>★★</v>
      </c>
    </row>
    <row r="20" spans="1:8" x14ac:dyDescent="0.45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 G20)</f>
        <v>★★</v>
      </c>
    </row>
    <row r="21" spans="1:8" x14ac:dyDescent="0.45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 G21)</f>
        <v>★★★★</v>
      </c>
    </row>
    <row r="22" spans="1:8" x14ac:dyDescent="0.45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 G22)</f>
        <v>★</v>
      </c>
    </row>
    <row r="23" spans="1:8" x14ac:dyDescent="0.45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 G23)</f>
        <v>★</v>
      </c>
    </row>
    <row r="24" spans="1:8" x14ac:dyDescent="0.45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 G24)</f>
        <v>★★★★★</v>
      </c>
    </row>
    <row r="25" spans="1:8" x14ac:dyDescent="0.45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 G25)</f>
        <v>★</v>
      </c>
    </row>
    <row r="27" spans="1:8" x14ac:dyDescent="0.45">
      <c r="A27" t="s">
        <v>76</v>
      </c>
      <c r="B27" s="26" t="s">
        <v>77</v>
      </c>
      <c r="C27" s="26"/>
      <c r="D27" s="26"/>
      <c r="E27" s="26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5">
      <c r="A29" s="4" t="s">
        <v>84</v>
      </c>
      <c r="B29" s="6">
        <v>520</v>
      </c>
      <c r="C29" s="8">
        <f>HLOOKUP(A29,$H$35:$J$36,2,0)*B29</f>
        <v>540800</v>
      </c>
      <c r="D29" s="6">
        <v>53</v>
      </c>
      <c r="E29" s="8">
        <f>D29*HLOOKUP(A29,$H$35:$J$37,3,0)</f>
        <v>74730</v>
      </c>
      <c r="G29" s="29" t="str">
        <f>LOOKUP(LARGE($D$29:$D$37,3),D29:D37,A29:A37)</f>
        <v>라거</v>
      </c>
      <c r="H29" s="30"/>
    </row>
    <row r="30" spans="1:8" x14ac:dyDescent="0.45">
      <c r="A30" s="4" t="s">
        <v>85</v>
      </c>
      <c r="B30" s="6">
        <v>35</v>
      </c>
      <c r="C30" s="8">
        <f t="shared" ref="C30:C37" si="1">HLOOKUP(A30,$H$35:$J$36,2,0)*B30</f>
        <v>36750</v>
      </c>
      <c r="D30" s="6">
        <v>95</v>
      </c>
      <c r="E30" s="8">
        <f t="shared" ref="E30:E37" si="2">D30*HLOOKUP(A30,$H$35:$J$37,3,0)</f>
        <v>134900</v>
      </c>
      <c r="G30" s="27" t="s">
        <v>86</v>
      </c>
      <c r="H30" s="28"/>
    </row>
    <row r="31" spans="1:8" x14ac:dyDescent="0.45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29" t="str">
        <f>LOOKUP(SMALL($D$29:$D$37,2),D29:D37,A29:A37)</f>
        <v>하이트</v>
      </c>
      <c r="H31" s="30"/>
    </row>
    <row r="32" spans="1:8" x14ac:dyDescent="0.45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5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5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5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IF(SUMPRODUCT($E49:$G49,{0.3,0.3,0.4})&gt;=70,_xlfn.XLOOKUP(D49,$E$41:$E$44,$F$41:$F$44,,-1)+5,_xlfn.XLOOKUP(D49,$E$41:$E$44,$F$41:$F$44,,-1))</f>
        <v>0</v>
      </c>
      <c r="I49" s="11">
        <f>IF(ISBLANK(D49)=TRUE,VLOOKUP(AVERAGE($E49:$G49),$A$41:$B$45,2,1)+0.5%,VLOOKUP(AVERAGE($E49:$G49),$A$41:$B$45,2,1))</f>
        <v>0</v>
      </c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IF(SUMPRODUCT($E50:$G50,{0.3,0.3,0.4})&gt;=70,_xlfn.XLOOKUP(D50,$E$41:$E$44,$F$41:$F$44,,-1)+5,_xlfn.XLOOKUP(D50,$E$41:$E$44,$F$41:$F$44,,-1))</f>
        <v>8</v>
      </c>
      <c r="I50" s="11">
        <f t="shared" ref="I50:I61" si="3">IF(ISBLANK(D50)=TRUE,VLOOKUP(AVERAGE($E50:$G50),$A$41:$B$45,2,1)+0.5%,VLOOKUP(AVERAGE($E50:$G50),$A$41:$B$45,2,1))</f>
        <v>0.03</v>
      </c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IF(SUMPRODUCT($E51:$G51,{0.3,0.3,0.4})&gt;=70,_xlfn.XLOOKUP(D51,$E$41:$E$44,$F$41:$F$44,,-1)+5,_xlfn.XLOOKUP(D51,$E$41:$E$44,$F$41:$F$44,,-1))</f>
        <v>15</v>
      </c>
      <c r="I51" s="11">
        <f t="shared" si="3"/>
        <v>3.5000000000000003E-2</v>
      </c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IF(SUMPRODUCT($E52:$G52,{0.3,0.3,0.4})&gt;=70,_xlfn.XLOOKUP(D52,$E$41:$E$44,$F$41:$F$44,,-1)+5,_xlfn.XLOOKUP(D52,$E$41:$E$44,$F$41:$F$44,,-1))</f>
        <v>10</v>
      </c>
      <c r="I52" s="11">
        <f t="shared" si="3"/>
        <v>0.03</v>
      </c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IF(SUMPRODUCT($E53:$G53,{0.3,0.3,0.4})&gt;=70,_xlfn.XLOOKUP(D53,$E$41:$E$44,$F$41:$F$44,,-1)+5,_xlfn.XLOOKUP(D53,$E$41:$E$44,$F$41:$F$44,,-1))</f>
        <v>10</v>
      </c>
      <c r="I53" s="11">
        <f t="shared" si="3"/>
        <v>3.5000000000000003E-2</v>
      </c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IF(SUMPRODUCT($E54:$G54,{0.3,0.3,0.4})&gt;=70,_xlfn.XLOOKUP(D54,$E$41:$E$44,$F$41:$F$44,,-1)+5,_xlfn.XLOOKUP(D54,$E$41:$E$44,$F$41:$F$44,,-1))</f>
        <v>8</v>
      </c>
      <c r="I54" s="11">
        <f t="shared" si="3"/>
        <v>0.03</v>
      </c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IF(SUMPRODUCT($E55:$G55,{0.3,0.3,0.4})&gt;=70,_xlfn.XLOOKUP(D55,$E$41:$E$44,$F$41:$F$44,,-1)+5,_xlfn.XLOOKUP(D55,$E$41:$E$44,$F$41:$F$44,,-1))</f>
        <v>3</v>
      </c>
      <c r="I55" s="11">
        <f t="shared" si="3"/>
        <v>2.5000000000000001E-2</v>
      </c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IF(SUMPRODUCT($E56:$G56,{0.3,0.3,0.4})&gt;=70,_xlfn.XLOOKUP(D56,$E$41:$E$44,$F$41:$F$44,,-1)+5,_xlfn.XLOOKUP(D56,$E$41:$E$44,$F$41:$F$44,,-1))</f>
        <v>15</v>
      </c>
      <c r="I56" s="11">
        <f t="shared" si="3"/>
        <v>3.5000000000000003E-2</v>
      </c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IF(SUMPRODUCT($E57:$G57,{0.3,0.3,0.4})&gt;=70,_xlfn.XLOOKUP(D57,$E$41:$E$44,$F$41:$F$44,,-1)+5,_xlfn.XLOOKUP(D57,$E$41:$E$44,$F$41:$F$44,,-1))</f>
        <v>3</v>
      </c>
      <c r="I57" s="11">
        <f t="shared" si="3"/>
        <v>2.5000000000000001E-2</v>
      </c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IF(SUMPRODUCT($E58:$G58,{0.3,0.3,0.4})&gt;=70,_xlfn.XLOOKUP(D58,$E$41:$E$44,$F$41:$F$44,,-1)+5,_xlfn.XLOOKUP(D58,$E$41:$E$44,$F$41:$F$44,,-1))</f>
        <v>10</v>
      </c>
      <c r="I58" s="11">
        <f t="shared" si="3"/>
        <v>0.03</v>
      </c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IF(SUMPRODUCT($E59:$G59,{0.3,0.3,0.4})&gt;=70,_xlfn.XLOOKUP(D59,$E$41:$E$44,$F$41:$F$44,,-1)+5,_xlfn.XLOOKUP(D59,$E$41:$E$44,$F$41:$F$44,,-1))</f>
        <v>5</v>
      </c>
      <c r="I59" s="11">
        <f t="shared" si="3"/>
        <v>0.03</v>
      </c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IF(SUMPRODUCT($E60:$G60,{0.3,0.3,0.4})&gt;=70,_xlfn.XLOOKUP(D60,$E$41:$E$44,$F$41:$F$44,,-1)+5,_xlfn.XLOOKUP(D60,$E$41:$E$44,$F$41:$F$44,,-1))</f>
        <v>3</v>
      </c>
      <c r="I60" s="11">
        <f t="shared" si="3"/>
        <v>2.5000000000000001E-2</v>
      </c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IF(SUMPRODUCT($E61:$G61,{0.3,0.3,0.4})&gt;=70,_xlfn.XLOOKUP(D61,$E$41:$E$44,$F$41:$F$44,,-1)+5,_xlfn.XLOOKUP(D61,$E$41:$E$44,$F$41:$F$44,,-1))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A11" sqref="A11"/>
    </sheetView>
  </sheetViews>
  <sheetFormatPr defaultRowHeight="17" x14ac:dyDescent="0.45"/>
  <cols>
    <col min="1" max="1" width="20.6640625" bestFit="1" customWidth="1"/>
    <col min="2" max="2" width="8.33203125" customWidth="1"/>
    <col min="3" max="3" width="15.33203125" bestFit="1" customWidth="1"/>
    <col min="4" max="6" width="8.83203125" bestFit="1" customWidth="1"/>
    <col min="7" max="8" width="20.6640625" bestFit="1" customWidth="1"/>
  </cols>
  <sheetData>
    <row r="1" spans="1:6" x14ac:dyDescent="0.45">
      <c r="A1" s="34" t="s">
        <v>18</v>
      </c>
      <c r="B1" t="s">
        <v>231</v>
      </c>
    </row>
    <row r="3" spans="1:6" x14ac:dyDescent="0.45">
      <c r="D3" s="34" t="s">
        <v>128</v>
      </c>
    </row>
    <row r="4" spans="1:6" x14ac:dyDescent="0.45">
      <c r="A4" s="34" t="s">
        <v>238</v>
      </c>
      <c r="B4" s="34" t="s">
        <v>127</v>
      </c>
      <c r="C4" s="34" t="s">
        <v>237</v>
      </c>
      <c r="D4" t="s">
        <v>136</v>
      </c>
      <c r="E4" t="s">
        <v>139</v>
      </c>
      <c r="F4" t="s">
        <v>232</v>
      </c>
    </row>
    <row r="5" spans="1:6" x14ac:dyDescent="0.45">
      <c r="A5" t="s">
        <v>239</v>
      </c>
      <c r="D5" s="35"/>
      <c r="E5" s="35"/>
      <c r="F5" s="35"/>
    </row>
    <row r="6" spans="1:6" x14ac:dyDescent="0.45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5">
      <c r="C7" t="s">
        <v>236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5">
      <c r="A8" t="s">
        <v>240</v>
      </c>
      <c r="D8" s="35"/>
      <c r="E8" s="35"/>
      <c r="F8" s="35"/>
    </row>
    <row r="9" spans="1:6" x14ac:dyDescent="0.45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5">
      <c r="C10" t="s">
        <v>236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5">
      <c r="A11" t="s">
        <v>241</v>
      </c>
      <c r="D11" s="35"/>
      <c r="E11" s="35"/>
      <c r="F11" s="35"/>
    </row>
    <row r="12" spans="1:6" x14ac:dyDescent="0.45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45">
      <c r="C13" t="s">
        <v>236</v>
      </c>
      <c r="D13" s="35">
        <v>0</v>
      </c>
      <c r="E13" s="35">
        <v>9.9315068493150679E-2</v>
      </c>
      <c r="F13" s="35">
        <v>4.3348281016442454E-2</v>
      </c>
    </row>
    <row r="14" spans="1:6" x14ac:dyDescent="0.45">
      <c r="A14" t="s">
        <v>234</v>
      </c>
      <c r="D14" s="35">
        <v>1</v>
      </c>
      <c r="E14" s="35">
        <v>1</v>
      </c>
      <c r="F14" s="35">
        <v>1</v>
      </c>
    </row>
    <row r="15" spans="1:6" x14ac:dyDescent="0.45">
      <c r="A15" t="s">
        <v>235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J6" sqref="J6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 xr:uid="{187DD8D2-2732-46CB-971F-47670EBF2F5D}">
      <formula1>SUM(D3:G3)&lt;=100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11" workbookViewId="0">
      <selection activeCell="L26" sqref="L26"/>
    </sheetView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K7" sqref="K7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8" ht="21" x14ac:dyDescent="0.45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5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5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5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5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5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5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5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5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5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5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3" priority="4" aboveAverage="0"/>
    <cfRule type="aboveAverage" dxfId="2" priority="3" aboveAverage="0"/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I8" sqref="I8"/>
    </sheetView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44936</v>
      </c>
      <c r="B4" t="s">
        <v>188</v>
      </c>
      <c r="C4">
        <v>3</v>
      </c>
      <c r="D4" s="22">
        <v>2850</v>
      </c>
    </row>
    <row r="5" spans="1:4" x14ac:dyDescent="0.45">
      <c r="A5" s="21">
        <v>44936</v>
      </c>
      <c r="B5" t="s">
        <v>190</v>
      </c>
      <c r="C5">
        <v>10</v>
      </c>
      <c r="D5" s="22">
        <v>3400</v>
      </c>
    </row>
    <row r="6" spans="1:4" x14ac:dyDescent="0.45">
      <c r="A6" s="21">
        <v>44936</v>
      </c>
      <c r="B6" t="s">
        <v>189</v>
      </c>
      <c r="C6">
        <v>6</v>
      </c>
      <c r="D6" s="22">
        <v>3360</v>
      </c>
    </row>
    <row r="7" spans="1:4" x14ac:dyDescent="0.45">
      <c r="A7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박</cp:lastModifiedBy>
  <dcterms:created xsi:type="dcterms:W3CDTF">2023-05-11T11:47:16Z</dcterms:created>
  <dcterms:modified xsi:type="dcterms:W3CDTF">2024-09-18T08:10:28Z</dcterms:modified>
</cp:coreProperties>
</file>