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주희\Desktop\길벗컴활1급_update_20250108 (1)\01 엑셀\03 기본모의고사\"/>
    </mc:Choice>
  </mc:AlternateContent>
  <xr:revisionPtr revIDLastSave="0" documentId="13_ncr:1_{C9B07CED-2CE6-42BD-8F3D-18E06A2641D6}" xr6:coauthVersionLast="47" xr6:coauthVersionMax="47" xr10:uidLastSave="{00000000-0000-0000-0000-000000000000}"/>
  <bookViews>
    <workbookView xWindow="-110" yWindow="-110" windowWidth="19420" windowHeight="10420" tabRatio="765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2" l="1"/>
  <c r="H50" i="2"/>
  <c r="H51" i="2"/>
  <c r="H52" i="2"/>
  <c r="H53" i="2"/>
  <c r="H54" i="2"/>
  <c r="H55" i="2"/>
  <c r="H56" i="2"/>
  <c r="H57" i="2"/>
  <c r="H58" i="2"/>
  <c r="H59" i="2"/>
  <c r="H60" i="2"/>
  <c r="H61" i="2"/>
  <c r="I50" i="2"/>
  <c r="I51" i="2"/>
  <c r="I52" i="2"/>
  <c r="I53" i="2"/>
  <c r="I54" i="2"/>
  <c r="I55" i="2"/>
  <c r="I56" i="2"/>
  <c r="I57" i="2"/>
  <c r="I58" i="2"/>
  <c r="I59" i="2"/>
  <c r="I60" i="2"/>
  <c r="I61" i="2"/>
  <c r="I49" i="2"/>
  <c r="G31" i="2"/>
  <c r="G2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C3" i="2" a="1"/>
  <c r="C3" i="2" s="1"/>
  <c r="C4" i="2" a="1"/>
  <c r="C4" i="2"/>
  <c r="C5" i="2" a="1"/>
  <c r="C5" i="2" s="1"/>
  <c r="C6" i="2" a="1"/>
  <c r="C6" i="2"/>
  <c r="B4" i="2" a="1"/>
  <c r="B4" i="2" s="1"/>
  <c r="B5" i="2" a="1"/>
  <c r="B5" i="2" s="1"/>
  <c r="B6" i="2" a="1"/>
  <c r="B6" i="2" s="1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  <c r="H11" i="2" a="1"/>
  <c r="H13" i="2" a="1"/>
  <c r="H15" i="2" a="1"/>
  <c r="H17" i="2" a="1"/>
  <c r="H19" i="2" a="1"/>
  <c r="H21" i="2" a="1"/>
  <c r="H23" i="2" a="1"/>
  <c r="H25" i="2" a="1"/>
  <c r="H24" i="2" a="1"/>
  <c r="H12" i="2" a="1"/>
  <c r="H14" i="2" a="1"/>
  <c r="H16" i="2" a="1"/>
  <c r="H18" i="2" a="1"/>
  <c r="H20" i="2" a="1"/>
  <c r="H22" i="2" a="1"/>
  <c r="H10" i="2" a="1"/>
  <c r="H22" i="2" l="1"/>
  <c r="H20" i="2"/>
  <c r="H18" i="2"/>
  <c r="H16" i="2"/>
  <c r="H14" i="2"/>
  <c r="H12" i="2"/>
  <c r="H24" i="2"/>
  <c r="H25" i="2"/>
  <c r="H23" i="2"/>
  <c r="H21" i="2"/>
  <c r="H19" i="2"/>
  <c r="H17" i="2"/>
  <c r="H15" i="2"/>
  <c r="H13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9818BE-D349-4DE5-95A1-5160A9B12565}" sourceFile="C:\Users\김주희\Desktop\길벗컴활1급_update_20250108 (1)\01 엑셀\03 기본모의고사\정보검색.accdb" keepAlive="1" name="정보검색" type="5" refreshedVersion="8" background="1">
    <dbPr connection="Provider=Microsoft.ACE.OLEDB.12.0;User ID=Admin;Data Source=C:\Users\김주희\Desktop\길벗컴활1급_update_20250108 (1)\01 엑셀\03 기본모의고사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<sst xmlns="http://schemas.openxmlformats.org/spreadsheetml/2006/main" count="373" uniqueCount="242">
  <si>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</si>
  <si>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</si>
  <si>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</si>
  <si>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</si>
  <si>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</si>
  <si>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</si>
  <si>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</si>
  <si>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</si>
  <si>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</si>
  <si>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</si>
  <si>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</si>
  <si>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</si>
  <si>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</si>
  <si>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</si>
  <si>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</si>
  <si>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</si>
  <si>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</si>
  <si>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</si>
  <si>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</si>
  <si>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</si>
  <si>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</si>
  <si>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</si>
  <si>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</si>
  <si>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</si>
  <si>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</si>
  <si>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</si>
  <si>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</si>
  <si>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</si>
  <si>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</si>
  <si>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</si>
  <si>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</si>
  <si>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</si>
  <si>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</si>
  <si>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</si>
  <si>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</si>
  <si>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</si>
  <si>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</si>
  <si>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</si>
  <si>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</si>
  <si>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</si>
  <si>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</si>
  <si>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</si>
  <si>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</si>
  <si>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</si>
  <si>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</si>
  <si>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</si>
  <si>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</si>
  <si>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</si>
  <si>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</si>
  <si>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</si>
  <si>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</si>
  <si>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</si>
  <si>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</si>
  <si>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</si>
  <si>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</si>
  <si>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</si>
  <si>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</si>
  <si>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</si>
  <si>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</si>
  <si>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</si>
  <si>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</si>
  <si>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</si>
  <si>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</si>
  <si>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</si>
  <si>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</si>
  <si>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</si>
  <si>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</si>
  <si>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</si>
  <si>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</si>
  <si>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</si>
  <si>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</si>
  <si>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</si>
  <si>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</si>
  <si>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</si>
  <si>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</si>
  <si>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</si>
  <si>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</si>
  <si>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</si>
  <si>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</si>
  <si>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</si>
  <si>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</si>
  <si>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</si>
  <si>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</si>
  <si>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</si>
  <si>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</si>
  <si>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</si>
  <si>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</si>
  <si>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</si>
  <si>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</si>
  <si>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</si>
  <si>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</si>
  <si>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</si>
  <si>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</si>
  <si>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</si>
  <si>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</si>
  <si>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</si>
  <si>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</si>
  <si>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</si>
  <si>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</si>
  <si>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</si>
  <si>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</si>
  <si>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</si>
  <si>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</si>
  <si>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</si>
  <si>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</si>
  <si>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</si>
  <si>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</si>
  <si>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</si>
  <si>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</si>
  <si>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</si>
  <si>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</si>
  <si>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</si>
  <si>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</si>
  <si>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</si>
  <si>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</si>
  <si>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</si>
  <si>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</si>
  <si>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</si>
  <si>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</si>
  <si>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</si>
  <si>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</si>
  <si>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</si>
  <si>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</si>
  <si>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</si>
  <si>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</si>
  <si>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</si>
  <si>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</si>
  <si>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</si>
  <si>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</si>
  <si>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</si>
  <si>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</si>
  <si>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</si>
  <si>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</si>
  <si>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</si>
  <si>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</si>
  <si>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</si>
  <si>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</si>
  <si>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</si>
  <si>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</si>
  <si>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</si>
  <si>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</si>
  <si>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</si>
  <si>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</si>
  <si>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</si>
  <si>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</si>
  <si>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</si>
  <si>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</si>
  <si>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</si>
  <si>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</si>
  <si>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</si>
  <si>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</si>
  <si>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</si>
  <si>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</si>
  <si>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</si>
  <si>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</si>
  <si>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</si>
  <si>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</si>
  <si>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</si>
  <si>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</si>
  <si>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</si>
  <si>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</si>
  <si>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</si>
  <si>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</si>
  <si>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</si>
  <si>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</si>
  <si>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</si>
  <si>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</si>
  <si>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</si>
  <si>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</si>
  <si>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</si>
  <si>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</si>
  <si>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</si>
  <si>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</si>
  <si>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</si>
  <si>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</si>
  <si>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</si>
  <si>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</si>
  <si>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</si>
  <si>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</si>
  <si>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</si>
  <si>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</si>
  <si>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</si>
  <si>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</si>
  <si>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</si>
  <si>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</si>
  <si>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</si>
  <si>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</si>
  <si>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</si>
  <si>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</si>
  <si>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</si>
  <si>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</si>
  <si>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</si>
  <si>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</si>
  <si>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</si>
  <si>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</si>
  <si>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</si>
  <si>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</si>
  <si>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</si>
  <si>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</si>
  <si>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</si>
  <si>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</si>
  <si>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</si>
  <si>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</si>
  <si>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</si>
  <si>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</si>
  <si>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</si>
  <si>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</si>
  <si>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</si>
  <si>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</si>
  <si>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</si>
  <si>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</si>
  <si>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</si>
  <si>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</si>
  <si>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</si>
  <si>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</si>
  <si>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</si>
  <si>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</si>
  <si>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</si>
  <si>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</si>
  <si>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</si>
  <si>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</si>
  <si>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</si>
  <si>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</si>
  <si>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</si>
  <si>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</si>
  <si>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</si>
  <si>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</si>
  <si>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</si>
  <si>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</si>
  <si>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</si>
  <si>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</si>
  <si>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</si>
  <si>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</si>
  <si>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기말(40%)</t>
  </si>
  <si>
    <t>전체 합계 : 중간(30%)</t>
  </si>
  <si>
    <t>전체 합계 : 기말(40%)</t>
  </si>
  <si>
    <t>합계 : 중간(30%)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</si>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</sst>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3"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3C-4CF7-8171-0A3E7A674D27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3C-4CF7-8171-0A3E7A674D27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3C-4CF7-8171-0A3E7A674D27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3C-4CF7-8171-0A3E7A674D27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3C-4CF7-8171-0A3E7A674D27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3C-4CF7-8171-0A3E7A674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7D93BFBF-DB6F-7C0C-7503-FF5EAD0E4F50}"/>
            </a:ext>
          </a:extLst>
        </xdr:cNvPr>
        <xdr:cNvSpPr/>
      </xdr:nvSpPr>
      <xdr:spPr>
        <a:xfrm>
          <a:off x="2616200" y="3073400"/>
          <a:ext cx="11557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E777CB4D-F04D-36ED-EE70-2637DFD4F4B2}"/>
            </a:ext>
          </a:extLst>
        </xdr:cNvPr>
        <xdr:cNvSpPr/>
      </xdr:nvSpPr>
      <xdr:spPr>
        <a:xfrm>
          <a:off x="3771900" y="3073400"/>
          <a:ext cx="11557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146050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주희" refreshedDate="45776.698310648149" backgroundQuery="1" createdVersion="8" refreshedVersion="8" minRefreshableVersion="3" recordCount="21" xr:uid="{6B28C56E-5BAD-4533-8BD6-7BEB34F3CC77}">
  <cacheSource type="external" connectionId="1"/>
  <cacheFields count="10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AAF5CA-FE4C-4C71-9DB3-1A4349C9579C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F15" firstHeaderRow="1" firstDataRow="2" firstDataCol="3" rowPageCount="1" colPageCount="1"/>
  <pivotFields count="10">
    <pivotField axis="axisRow" compact="0" showAll="0" defaultSubtotal="0">
      <items count="21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</items>
    </pivotField>
    <pivotField axis="axisPage" compact="0" showAll="0" defaultSubtotal="0">
      <items count="21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</items>
    </pivotField>
    <pivotField compact="0" showAll="0" defaultSubtotal="0"/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3">
        <item n="A반" sd="0" x="1"/>
        <item n="B반" sd="0" x="2"/>
        <item n="C반" sd="0" x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9" baseItem="0" numFmtId="10"/>
    <dataField name="합계 : 기말(40%)" fld="5" showDataAs="percentOfCol" baseField="9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topLeftCell="A4" workbookViewId="0">
      <selection activeCell="E7" sqref="E7"/>
    </sheetView>
  </sheetViews>
  <sheetFormatPr defaultRowHeight="17" x14ac:dyDescent="0.45"/>
  <cols>
    <col min="2" max="2" width="11.58203125" bestFit="1" customWidth="1"/>
    <col min="3" max="3" width="9.08203125" bestFit="1" customWidth="1"/>
    <col min="4" max="4" width="9.83203125" bestFit="1" customWidth="1"/>
    <col min="5" max="5" width="9" bestFit="1" customWidth="1"/>
    <col min="6" max="6" width="9.33203125" bestFit="1" customWidth="1"/>
    <col min="7" max="7" width="5.25" bestFit="1" customWidth="1"/>
    <col min="8" max="8" width="10.5" bestFit="1" customWidth="1"/>
    <col min="9" max="9" width="9.5" customWidth="1"/>
  </cols>
  <sheetData>
    <row r="1" spans="1:8" ht="25.5" x14ac:dyDescent="0.45">
      <c r="A1" t="s">
        <v>0</v>
      </c>
      <c r="B1" s="25" t="s">
        <v>1</v>
      </c>
      <c r="C1" s="25"/>
      <c r="D1" s="25"/>
      <c r="E1" s="25"/>
      <c r="F1" s="25"/>
      <c r="G1" s="25"/>
      <c r="H1" s="25"/>
    </row>
    <row r="3" spans="1:8" x14ac:dyDescent="0.45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5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5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5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5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5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5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5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5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5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5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5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5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5">
      <c r="A17" s="1" t="s">
        <v>230</v>
      </c>
    </row>
    <row r="18" spans="1:8" x14ac:dyDescent="0.45">
      <c r="A18" t="b">
        <f>AND(G4&gt;AVERAGE(G4:G15),H4&gt;AVERAGE(H4:H15))</f>
        <v>0</v>
      </c>
    </row>
    <row r="20" spans="1:8" x14ac:dyDescent="0.45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5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5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5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5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5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5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2" priority="2">
      <formula>OR(LEFT($A15,1)="C",LEFT($A15,1)="D",$E15&gt;=0.5)</formula>
    </cfRule>
  </conditionalFormatting>
  <conditionalFormatting sqref="A4:H15">
    <cfRule type="expression" dxfId="1" priority="1">
      <formula>OR(LEFT($A4,1)="C",LEFT($A4,1)="D",$E4&gt;=0.5)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G6" sqref="G6"/>
    </sheetView>
  </sheetViews>
  <sheetFormatPr defaultRowHeight="17" x14ac:dyDescent="0.45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58203125" customWidth="1"/>
  </cols>
  <sheetData>
    <row r="4" spans="2:6" x14ac:dyDescent="0.45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5">
      <c r="B5" s="4" t="s">
        <v>25</v>
      </c>
      <c r="C5" s="6">
        <v>1137</v>
      </c>
      <c r="D5" s="6">
        <v>823</v>
      </c>
      <c r="E5" s="32">
        <f t="shared" ref="E5:E11" si="0">C5-D5</f>
        <v>314</v>
      </c>
      <c r="F5" s="33" t="str">
        <f t="shared" ref="F5:F11" si="1">IF(OR(LEFT(B5,1)="S",LEFT(B5,1)="K"),"수도권",IF(OR(LEFT(B5,1)="D",LEFT(B5,1)="B"),"경상도","전라도"))</f>
        <v>수도권</v>
      </c>
    </row>
    <row r="6" spans="2:6" x14ac:dyDescent="0.45">
      <c r="B6" s="4" t="s">
        <v>26</v>
      </c>
      <c r="C6" s="6">
        <v>1027</v>
      </c>
      <c r="D6" s="6">
        <v>720</v>
      </c>
      <c r="E6" s="32">
        <f t="shared" si="0"/>
        <v>307</v>
      </c>
      <c r="F6" s="33" t="str">
        <f t="shared" si="1"/>
        <v>경상도</v>
      </c>
    </row>
    <row r="7" spans="2:6" x14ac:dyDescent="0.45">
      <c r="B7" s="4" t="s">
        <v>27</v>
      </c>
      <c r="C7" s="6">
        <v>923</v>
      </c>
      <c r="D7" s="6">
        <v>792</v>
      </c>
      <c r="E7" s="32">
        <f t="shared" si="0"/>
        <v>131</v>
      </c>
      <c r="F7" s="33" t="str">
        <f t="shared" si="1"/>
        <v>전라도</v>
      </c>
    </row>
    <row r="8" spans="2:6" x14ac:dyDescent="0.45">
      <c r="B8" s="4" t="s">
        <v>28</v>
      </c>
      <c r="C8" s="6">
        <v>1278</v>
      </c>
      <c r="D8" s="6">
        <v>879</v>
      </c>
      <c r="E8" s="32">
        <f t="shared" si="0"/>
        <v>399</v>
      </c>
      <c r="F8" s="33" t="str">
        <f t="shared" si="1"/>
        <v>경상도</v>
      </c>
    </row>
    <row r="9" spans="2:6" x14ac:dyDescent="0.45">
      <c r="B9" s="4" t="s">
        <v>29</v>
      </c>
      <c r="C9" s="6">
        <v>1087</v>
      </c>
      <c r="D9" s="6">
        <v>811</v>
      </c>
      <c r="E9" s="32">
        <f t="shared" si="0"/>
        <v>276</v>
      </c>
      <c r="F9" s="33" t="str">
        <f t="shared" si="1"/>
        <v>수도권</v>
      </c>
    </row>
    <row r="10" spans="2:6" x14ac:dyDescent="0.45">
      <c r="B10" s="4" t="s">
        <v>30</v>
      </c>
      <c r="C10" s="6">
        <v>987</v>
      </c>
      <c r="D10" s="6">
        <v>823</v>
      </c>
      <c r="E10" s="32">
        <f t="shared" si="0"/>
        <v>164</v>
      </c>
      <c r="F10" s="33" t="str">
        <f t="shared" si="1"/>
        <v>수도권</v>
      </c>
    </row>
    <row r="11" spans="2:6" x14ac:dyDescent="0.45">
      <c r="B11" s="4" t="s">
        <v>31</v>
      </c>
      <c r="C11" s="6">
        <v>1234</v>
      </c>
      <c r="D11" s="6">
        <v>983</v>
      </c>
      <c r="E11" s="32">
        <f t="shared" si="0"/>
        <v>251</v>
      </c>
      <c r="F11" s="33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workbookViewId="0">
      <selection activeCell="G31" sqref="G31:H31"/>
    </sheetView>
  </sheetViews>
  <sheetFormatPr defaultRowHeight="17" x14ac:dyDescent="0.45"/>
  <cols>
    <col min="1" max="1" width="11" bestFit="1" customWidth="1"/>
    <col min="2" max="2" width="12.33203125" customWidth="1"/>
    <col min="3" max="3" width="21.33203125" bestFit="1" customWidth="1"/>
    <col min="4" max="4" width="15.25" customWidth="1"/>
    <col min="5" max="5" width="13.08203125" customWidth="1"/>
    <col min="6" max="6" width="11.25" customWidth="1"/>
    <col min="7" max="7" width="11.58203125" customWidth="1"/>
    <col min="8" max="8" width="13" bestFit="1" customWidth="1"/>
    <col min="9" max="9" width="12.58203125" customWidth="1"/>
  </cols>
  <sheetData>
    <row r="1" spans="1:8" x14ac:dyDescent="0.45">
      <c r="A1" t="s">
        <v>126</v>
      </c>
    </row>
    <row r="2" spans="1:8" x14ac:dyDescent="0.45">
      <c r="A2" s="4" t="s">
        <v>32</v>
      </c>
      <c r="B2" s="7">
        <v>2022</v>
      </c>
      <c r="C2" s="7">
        <v>2023</v>
      </c>
    </row>
    <row r="3" spans="1:8" x14ac:dyDescent="0.45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45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45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45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45">
      <c r="A8" t="s">
        <v>17</v>
      </c>
    </row>
    <row r="9" spans="1:8" x14ac:dyDescent="0.45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5">
      <c r="A10" s="4" t="s">
        <v>44</v>
      </c>
      <c r="B10" s="4" t="str">
        <f>TEXT(RIGHT(A10,LEN(A10)-4),"00")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 cm="1">
        <f t="array" ref="H10">won원가대여횟수(E10,G10)</f>
        <v>★★</v>
      </c>
    </row>
    <row r="11" spans="1:8" x14ac:dyDescent="0.45">
      <c r="A11" s="4" t="s">
        <v>46</v>
      </c>
      <c r="B11" s="4" t="str">
        <f t="shared" ref="B11:B25" si="0">TEXT(RIGHT(A11,LEN(A11)-4),"00")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 cm="1">
        <f t="array" ref="H11">won원가대여횟수(E11,G11)</f>
        <v>★</v>
      </c>
    </row>
    <row r="12" spans="1:8" x14ac:dyDescent="0.45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 cm="1">
        <f t="array" ref="H12">won원가대여횟수(E12,G12)</f>
        <v>★</v>
      </c>
    </row>
    <row r="13" spans="1:8" x14ac:dyDescent="0.45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 cm="1">
        <f t="array" ref="H13">won원가대여횟수(E13,G13)</f>
        <v>★</v>
      </c>
    </row>
    <row r="14" spans="1:8" x14ac:dyDescent="0.45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 cm="1">
        <f t="array" ref="H14">won원가대여횟수(E14,G14)</f>
        <v>★★★★★</v>
      </c>
    </row>
    <row r="15" spans="1:8" x14ac:dyDescent="0.45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 cm="1">
        <f t="array" ref="H15">won원가대여횟수(E15,G15)</f>
        <v>★★</v>
      </c>
    </row>
    <row r="16" spans="1:8" x14ac:dyDescent="0.45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 cm="1">
        <f t="array" ref="H16">won원가대여횟수(E16,G16)</f>
        <v>★</v>
      </c>
    </row>
    <row r="17" spans="1:8" x14ac:dyDescent="0.45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 cm="1">
        <f t="array" ref="H17">won원가대여횟수(E17,G17)</f>
        <v>★</v>
      </c>
    </row>
    <row r="18" spans="1:8" x14ac:dyDescent="0.45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 cm="1">
        <f t="array" ref="H18">won원가대여횟수(E18,G18)</f>
        <v>★</v>
      </c>
    </row>
    <row r="19" spans="1:8" x14ac:dyDescent="0.45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 cm="1">
        <f t="array" ref="H19">won원가대여횟수(E19,G19)</f>
        <v>★★</v>
      </c>
    </row>
    <row r="20" spans="1:8" x14ac:dyDescent="0.45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 cm="1">
        <f t="array" ref="H20">won원가대여횟수(E20,G20)</f>
        <v>★★</v>
      </c>
    </row>
    <row r="21" spans="1:8" x14ac:dyDescent="0.45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 cm="1">
        <f t="array" ref="H21">won원가대여횟수(E21,G21)</f>
        <v>★★★★</v>
      </c>
    </row>
    <row r="22" spans="1:8" x14ac:dyDescent="0.45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 cm="1">
        <f t="array" ref="H22">won원가대여횟수(E22,G22)</f>
        <v>★</v>
      </c>
    </row>
    <row r="23" spans="1:8" x14ac:dyDescent="0.45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 cm="1">
        <f t="array" ref="H23">won원가대여횟수(E23,G23)</f>
        <v>★</v>
      </c>
    </row>
    <row r="24" spans="1:8" x14ac:dyDescent="0.45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 cm="1">
        <f t="array" ref="H24">won원가대여횟수(E24,G24)</f>
        <v>★★★★★</v>
      </c>
    </row>
    <row r="25" spans="1:8" x14ac:dyDescent="0.45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 cm="1">
        <f t="array" ref="H25">won원가대여횟수(E25,G25)</f>
        <v>★</v>
      </c>
    </row>
    <row r="27" spans="1:8" x14ac:dyDescent="0.45">
      <c r="A27" t="s">
        <v>76</v>
      </c>
      <c r="B27" s="26" t="s">
        <v>77</v>
      </c>
      <c r="C27" s="26"/>
      <c r="D27" s="26"/>
      <c r="E27" s="26"/>
    </row>
    <row r="28" spans="1:8" x14ac:dyDescent="0.45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27" t="s">
        <v>83</v>
      </c>
      <c r="H28" s="28"/>
    </row>
    <row r="29" spans="1:8" x14ac:dyDescent="0.45">
      <c r="A29" s="4" t="s">
        <v>84</v>
      </c>
      <c r="B29" s="6">
        <v>520</v>
      </c>
      <c r="C29" s="8">
        <f>B29*HLOOKUP(A29,$H$35:$J$36,2,FALSE)</f>
        <v>540800</v>
      </c>
      <c r="D29" s="6">
        <v>53</v>
      </c>
      <c r="E29" s="8">
        <f>D29*HLOOKUP(A29,$H$35:$J$37,3,FALSE)</f>
        <v>74730</v>
      </c>
      <c r="G29" s="29" t="str">
        <f>LOOKUP(LARGE(D29:D37,3),D29:D37,A29:A37)</f>
        <v>라거</v>
      </c>
      <c r="H29" s="30"/>
    </row>
    <row r="30" spans="1:8" x14ac:dyDescent="0.45">
      <c r="A30" s="4" t="s">
        <v>85</v>
      </c>
      <c r="B30" s="6">
        <v>35</v>
      </c>
      <c r="C30" s="8">
        <f t="shared" ref="C30:C37" si="1">B30*HLOOKUP(A30,$H$35:$J$36,2,FALSE)</f>
        <v>36750</v>
      </c>
      <c r="D30" s="6">
        <v>95</v>
      </c>
      <c r="E30" s="8">
        <f t="shared" ref="E30:E37" si="2">D30*HLOOKUP(A30,$H$35:$J$37,3,FALSE)</f>
        <v>134900</v>
      </c>
      <c r="G30" s="27" t="s">
        <v>86</v>
      </c>
      <c r="H30" s="28"/>
    </row>
    <row r="31" spans="1:8" x14ac:dyDescent="0.45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29" t="str">
        <f>LOOKUP(SMALL(D29:D37,2),D29:D37,A29:A37)</f>
        <v>하이트</v>
      </c>
      <c r="H31" s="30"/>
    </row>
    <row r="32" spans="1:8" x14ac:dyDescent="0.45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45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45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45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5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5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5">
      <c r="A39" t="s">
        <v>91</v>
      </c>
      <c r="E39" t="s">
        <v>92</v>
      </c>
    </row>
    <row r="40" spans="1:10" x14ac:dyDescent="0.45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5">
      <c r="A41" s="4">
        <v>0</v>
      </c>
      <c r="B41" s="10">
        <v>0</v>
      </c>
      <c r="E41" s="24">
        <v>4</v>
      </c>
      <c r="F41" s="4">
        <v>0</v>
      </c>
    </row>
    <row r="42" spans="1:10" x14ac:dyDescent="0.45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5">
      <c r="A43" s="4">
        <v>70</v>
      </c>
      <c r="B43" s="10">
        <v>0.03</v>
      </c>
      <c r="E43" s="24">
        <v>1</v>
      </c>
      <c r="F43" s="4">
        <v>5</v>
      </c>
    </row>
    <row r="44" spans="1:10" x14ac:dyDescent="0.45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5">
      <c r="A45" s="4">
        <v>90</v>
      </c>
      <c r="B45" s="10">
        <v>0.04</v>
      </c>
    </row>
    <row r="47" spans="1:10" x14ac:dyDescent="0.45">
      <c r="A47" t="s">
        <v>96</v>
      </c>
    </row>
    <row r="48" spans="1:10" x14ac:dyDescent="0.45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5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_xlfn.XLOOKUP(D49,$E$41:$E$44,$F$41:$F$44,,-1,1)+IF(SUMPRODUCT(E49:G49,{0.3,0.3,0.4})&gt;=70,5,0)</f>
        <v>0</v>
      </c>
      <c r="I49" s="11">
        <f>VLOOKUP(AVERAGE(E49:G49),$A$41:$B$45,2,TRUE)+IF(ISBLANK(D49),0.5%,0)</f>
        <v>0</v>
      </c>
    </row>
    <row r="50" spans="1:9" x14ac:dyDescent="0.45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_xlfn.XLOOKUP(D50,$E$41:$E$44,$F$41:$F$44,,-1,1)+IF(SUMPRODUCT(E50:G50,{0.3,0.3,0.4})&gt;=70,5,0)</f>
        <v>8</v>
      </c>
      <c r="I50" s="11">
        <f t="shared" ref="I50:I61" si="3">VLOOKUP(AVERAGE(E50:G50),$A$41:$B$45,2,TRUE)+IF(ISBLANK(D50),0.5%,0)</f>
        <v>0.03</v>
      </c>
    </row>
    <row r="51" spans="1:9" x14ac:dyDescent="0.45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_xlfn.XLOOKUP(D51,$E$41:$E$44,$F$41:$F$44,,-1,1)+IF(SUMPRODUCT(E51:G51,{0.3,0.3,0.4})&gt;=70,5,0)</f>
        <v>15</v>
      </c>
      <c r="I51" s="11">
        <f t="shared" si="3"/>
        <v>3.5000000000000003E-2</v>
      </c>
    </row>
    <row r="52" spans="1:9" x14ac:dyDescent="0.45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_xlfn.XLOOKUP(D52,$E$41:$E$44,$F$41:$F$44,,-1,1)+IF(SUMPRODUCT(E52:G52,{0.3,0.3,0.4})&gt;=70,5,0)</f>
        <v>10</v>
      </c>
      <c r="I52" s="11">
        <f t="shared" si="3"/>
        <v>0.03</v>
      </c>
    </row>
    <row r="53" spans="1:9" x14ac:dyDescent="0.45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_xlfn.XLOOKUP(D53,$E$41:$E$44,$F$41:$F$44,,-1,1)+IF(SUMPRODUCT(E53:G53,{0.3,0.3,0.4})&gt;=70,5,0)</f>
        <v>10</v>
      </c>
      <c r="I53" s="11">
        <f t="shared" si="3"/>
        <v>3.5000000000000003E-2</v>
      </c>
    </row>
    <row r="54" spans="1:9" x14ac:dyDescent="0.45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_xlfn.XLOOKUP(D54,$E$41:$E$44,$F$41:$F$44,,-1,1)+IF(SUMPRODUCT(E54:G54,{0.3,0.3,0.4})&gt;=70,5,0)</f>
        <v>8</v>
      </c>
      <c r="I54" s="11">
        <f t="shared" si="3"/>
        <v>0.03</v>
      </c>
    </row>
    <row r="55" spans="1:9" x14ac:dyDescent="0.45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_xlfn.XLOOKUP(D55,$E$41:$E$44,$F$41:$F$44,,-1,1)+IF(SUMPRODUCT(E55:G55,{0.3,0.3,0.4})&gt;=70,5,0)</f>
        <v>3</v>
      </c>
      <c r="I55" s="11">
        <f t="shared" si="3"/>
        <v>2.5000000000000001E-2</v>
      </c>
    </row>
    <row r="56" spans="1:9" x14ac:dyDescent="0.45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_xlfn.XLOOKUP(D56,$E$41:$E$44,$F$41:$F$44,,-1,1)+IF(SUMPRODUCT(E56:G56,{0.3,0.3,0.4})&gt;=70,5,0)</f>
        <v>15</v>
      </c>
      <c r="I56" s="11">
        <f t="shared" si="3"/>
        <v>3.5000000000000003E-2</v>
      </c>
    </row>
    <row r="57" spans="1:9" x14ac:dyDescent="0.45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_xlfn.XLOOKUP(D57,$E$41:$E$44,$F$41:$F$44,,-1,1)+IF(SUMPRODUCT(E57:G57,{0.3,0.3,0.4})&gt;=70,5,0)</f>
        <v>3</v>
      </c>
      <c r="I57" s="11">
        <f t="shared" si="3"/>
        <v>2.5000000000000001E-2</v>
      </c>
    </row>
    <row r="58" spans="1:9" x14ac:dyDescent="0.45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_xlfn.XLOOKUP(D58,$E$41:$E$44,$F$41:$F$44,,-1,1)+IF(SUMPRODUCT(E58:G58,{0.3,0.3,0.4})&gt;=70,5,0)</f>
        <v>10</v>
      </c>
      <c r="I58" s="11">
        <f t="shared" si="3"/>
        <v>0.03</v>
      </c>
    </row>
    <row r="59" spans="1:9" x14ac:dyDescent="0.45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_xlfn.XLOOKUP(D59,$E$41:$E$44,$F$41:$F$44,,-1,1)+IF(SUMPRODUCT(E59:G59,{0.3,0.3,0.4})&gt;=70,5,0)</f>
        <v>5</v>
      </c>
      <c r="I59" s="11">
        <f t="shared" si="3"/>
        <v>0.03</v>
      </c>
    </row>
    <row r="60" spans="1:9" x14ac:dyDescent="0.45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_xlfn.XLOOKUP(D60,$E$41:$E$44,$F$41:$F$44,,-1,1)+IF(SUMPRODUCT(E60:G60,{0.3,0.3,0.4})&gt;=70,5,0)</f>
        <v>3</v>
      </c>
      <c r="I60" s="11">
        <f t="shared" si="3"/>
        <v>2.5000000000000001E-2</v>
      </c>
    </row>
    <row r="61" spans="1:9" x14ac:dyDescent="0.45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_xlfn.XLOOKUP(D61,$E$41:$E$44,$F$41:$F$44,,-1,1)+IF(SUMPRODUCT(E61:G61,{0.3,0.3,0.4})&gt;=70,5,0)</f>
        <v>5</v>
      </c>
      <c r="I61" s="11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F12" sqref="F12"/>
    </sheetView>
  </sheetViews>
  <sheetFormatPr defaultRowHeight="17" x14ac:dyDescent="0.45"/>
  <cols>
    <col min="1" max="1" width="20.6640625" bestFit="1" customWidth="1"/>
    <col min="2" max="3" width="15.33203125" bestFit="1" customWidth="1"/>
    <col min="4" max="6" width="8.83203125" bestFit="1" customWidth="1"/>
    <col min="7" max="7" width="20.6640625" bestFit="1" customWidth="1"/>
  </cols>
  <sheetData>
    <row r="1" spans="1:6" x14ac:dyDescent="0.45">
      <c r="A1" s="34" t="s">
        <v>18</v>
      </c>
      <c r="B1" t="s">
        <v>231</v>
      </c>
    </row>
    <row r="3" spans="1:6" x14ac:dyDescent="0.45">
      <c r="D3" s="34" t="s">
        <v>128</v>
      </c>
    </row>
    <row r="4" spans="1:6" x14ac:dyDescent="0.45">
      <c r="A4" s="34" t="s">
        <v>238</v>
      </c>
      <c r="B4" s="34" t="s">
        <v>127</v>
      </c>
      <c r="C4" s="34" t="s">
        <v>237</v>
      </c>
      <c r="D4" t="s">
        <v>136</v>
      </c>
      <c r="E4" t="s">
        <v>139</v>
      </c>
      <c r="F4" t="s">
        <v>232</v>
      </c>
    </row>
    <row r="5" spans="1:6" x14ac:dyDescent="0.45">
      <c r="A5" t="s">
        <v>239</v>
      </c>
      <c r="D5" s="35"/>
      <c r="E5" s="35"/>
      <c r="F5" s="35"/>
    </row>
    <row r="6" spans="1:6" x14ac:dyDescent="0.45">
      <c r="C6" t="s">
        <v>236</v>
      </c>
      <c r="D6" s="35">
        <v>0.44947735191637633</v>
      </c>
      <c r="E6" s="35">
        <v>0.22978723404255319</v>
      </c>
      <c r="F6" s="35">
        <v>0.35057471264367818</v>
      </c>
    </row>
    <row r="7" spans="1:6" x14ac:dyDescent="0.45">
      <c r="C7" t="s">
        <v>233</v>
      </c>
      <c r="D7" s="35">
        <v>0.45623342175066312</v>
      </c>
      <c r="E7" s="35">
        <v>0.23287671232876711</v>
      </c>
      <c r="F7" s="35">
        <v>0.35874439461883406</v>
      </c>
    </row>
    <row r="8" spans="1:6" x14ac:dyDescent="0.45">
      <c r="A8" t="s">
        <v>240</v>
      </c>
      <c r="D8" s="35"/>
      <c r="E8" s="35"/>
      <c r="F8" s="35"/>
    </row>
    <row r="9" spans="1:6" x14ac:dyDescent="0.45">
      <c r="C9" t="s">
        <v>236</v>
      </c>
      <c r="D9" s="35">
        <v>0.55052264808362372</v>
      </c>
      <c r="E9" s="35">
        <v>0.65106382978723409</v>
      </c>
      <c r="F9" s="35">
        <v>0.59578544061302685</v>
      </c>
    </row>
    <row r="10" spans="1:6" x14ac:dyDescent="0.45">
      <c r="C10" t="s">
        <v>233</v>
      </c>
      <c r="D10" s="35">
        <v>0.54376657824933683</v>
      </c>
      <c r="E10" s="35">
        <v>0.6678082191780822</v>
      </c>
      <c r="F10" s="35">
        <v>0.59790732436472349</v>
      </c>
    </row>
    <row r="11" spans="1:6" x14ac:dyDescent="0.45">
      <c r="A11" t="s">
        <v>241</v>
      </c>
      <c r="D11" s="35"/>
      <c r="E11" s="35"/>
      <c r="F11" s="35"/>
    </row>
    <row r="12" spans="1:6" x14ac:dyDescent="0.45">
      <c r="C12" t="s">
        <v>236</v>
      </c>
      <c r="D12" s="35">
        <v>0</v>
      </c>
      <c r="E12" s="35">
        <v>0.11914893617021277</v>
      </c>
      <c r="F12" s="35">
        <v>5.3639846743295021E-2</v>
      </c>
    </row>
    <row r="13" spans="1:6" x14ac:dyDescent="0.45">
      <c r="C13" t="s">
        <v>233</v>
      </c>
      <c r="D13" s="35">
        <v>0</v>
      </c>
      <c r="E13" s="35">
        <v>9.9315068493150679E-2</v>
      </c>
      <c r="F13" s="35">
        <v>4.3348281016442454E-2</v>
      </c>
    </row>
    <row r="14" spans="1:6" x14ac:dyDescent="0.45">
      <c r="A14" t="s">
        <v>234</v>
      </c>
      <c r="D14" s="35">
        <v>1</v>
      </c>
      <c r="E14" s="35">
        <v>1</v>
      </c>
      <c r="F14" s="35">
        <v>1</v>
      </c>
    </row>
    <row r="15" spans="1:6" x14ac:dyDescent="0.45">
      <c r="A15" t="s">
        <v>235</v>
      </c>
      <c r="D15" s="35">
        <v>1</v>
      </c>
      <c r="E15" s="35">
        <v>1</v>
      </c>
      <c r="F15" s="3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tabSelected="1" workbookViewId="0">
      <selection activeCell="F18" sqref="F18"/>
    </sheetView>
  </sheetViews>
  <sheetFormatPr defaultRowHeight="17" x14ac:dyDescent="0.45"/>
  <cols>
    <col min="4" max="7" width="10.58203125" bestFit="1" customWidth="1"/>
    <col min="8" max="8" width="11.83203125" bestFit="1" customWidth="1"/>
  </cols>
  <sheetData>
    <row r="1" spans="1:8" x14ac:dyDescent="0.45">
      <c r="A1" t="s">
        <v>126</v>
      </c>
    </row>
    <row r="2" spans="1:8" x14ac:dyDescent="0.45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5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5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45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>SUM(D5:G5)</f>
        <v>90</v>
      </c>
    </row>
    <row r="6" spans="1:8" x14ac:dyDescent="0.45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>SUM(D6:G6)</f>
        <v>87</v>
      </c>
    </row>
    <row r="7" spans="1:8" x14ac:dyDescent="0.45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>SUM(D7:G7)</f>
        <v>85</v>
      </c>
    </row>
    <row r="8" spans="1:8" hidden="1" x14ac:dyDescent="0.45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>SUM(D8:G8)</f>
        <v>69</v>
      </c>
    </row>
    <row r="9" spans="1:8" hidden="1" x14ac:dyDescent="0.45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>SUM(D9:G9)</f>
        <v>74</v>
      </c>
    </row>
    <row r="10" spans="1:8" hidden="1" x14ac:dyDescent="0.45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>SUM(D10:G10)</f>
        <v>69</v>
      </c>
    </row>
    <row r="11" spans="1:8" hidden="1" x14ac:dyDescent="0.45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>SUM(D11:G11)</f>
        <v>77</v>
      </c>
    </row>
    <row r="12" spans="1:8" x14ac:dyDescent="0.45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>SUM(D12:G12)</f>
        <v>83</v>
      </c>
    </row>
    <row r="13" spans="1:8" hidden="1" x14ac:dyDescent="0.45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>SUM(D13:G13)</f>
        <v>97</v>
      </c>
    </row>
    <row r="14" spans="1:8" hidden="1" x14ac:dyDescent="0.45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>SUM(D14:G14)</f>
        <v>77</v>
      </c>
    </row>
    <row r="15" spans="1:8" x14ac:dyDescent="0.45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>SUM(D15:G15)</f>
        <v>83</v>
      </c>
    </row>
    <row r="16" spans="1:8" hidden="1" x14ac:dyDescent="0.45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>SUM(D16:G16)</f>
        <v>94</v>
      </c>
    </row>
    <row r="17" spans="1:8" hidden="1" x14ac:dyDescent="0.45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>SUM(D17:G17)</f>
        <v>77</v>
      </c>
    </row>
    <row r="18" spans="1:8" x14ac:dyDescent="0.45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>SUM(D18:G18)</f>
        <v>83</v>
      </c>
    </row>
    <row r="19" spans="1:8" hidden="1" x14ac:dyDescent="0.45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>SUM(D19:G19)</f>
        <v>77</v>
      </c>
    </row>
    <row r="20" spans="1:8" x14ac:dyDescent="0.45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>SUM(D20:G20)</f>
        <v>82</v>
      </c>
    </row>
    <row r="21" spans="1:8" hidden="1" x14ac:dyDescent="0.45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>SUM(D21:G21)</f>
        <v>96</v>
      </c>
    </row>
    <row r="22" spans="1:8" hidden="1" x14ac:dyDescent="0.45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>SUM(D22:G22)</f>
        <v>91</v>
      </c>
    </row>
    <row r="23" spans="1:8" x14ac:dyDescent="0.45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>SUM(D23:G23)</f>
        <v>82</v>
      </c>
    </row>
    <row r="24" spans="1:8" x14ac:dyDescent="0.45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>SUM(D24:G24)</f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2">
    <dataValidation type="custom" errorStyle="warning" allowBlank="1" showInputMessage="1" showErrorMessage="1" errorTitle="오류" error="입력 데이터가 잘못되었습니다._x000a_계속할까요?" promptTitle="점수입력" prompt="전체 합계가 100이하가 되도록 입력하세요." sqref="D3:E24 G3:G24 F3:F17 F19:F24" xr:uid="{77B1B52B-6370-431D-9688-8F76102E3D5F}">
      <formula1>SUM($D3:$G3)&lt;=100</formula1>
    </dataValidation>
    <dataValidation type="custom" errorStyle="warning" allowBlank="1" showInputMessage="1" showErrorMessage="1" errorTitle="오류" error="입력 데이터가 잘못되었습니다._x000a_계속할까요?" promptTitle="점수입력" prompt="전체 합계가 100 이하가 되도록 입력하세요." sqref="F18" xr:uid="{D21B1122-85F3-4C01-B266-5D247A59EAC2}">
      <formula1>SUM($D18:$G18)&lt;=100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topLeftCell="A2" workbookViewId="0">
      <selection activeCell="L22" sqref="L22"/>
    </sheetView>
  </sheetViews>
  <sheetFormatPr defaultRowHeight="17" x14ac:dyDescent="0.45"/>
  <sheetData>
    <row r="1" spans="1:5" x14ac:dyDescent="0.45">
      <c r="B1" t="s">
        <v>180</v>
      </c>
    </row>
    <row r="2" spans="1:5" x14ac:dyDescent="0.45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5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5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5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5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5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5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5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5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topLeftCell="A2" workbookViewId="0">
      <selection activeCell="J7" sqref="J7"/>
    </sheetView>
  </sheetViews>
  <sheetFormatPr defaultRowHeight="17" x14ac:dyDescent="0.45"/>
  <cols>
    <col min="1" max="1" width="7.08203125" bestFit="1" customWidth="1"/>
    <col min="2" max="2" width="5.83203125" bestFit="1" customWidth="1"/>
    <col min="3" max="3" width="13.83203125" bestFit="1" customWidth="1"/>
    <col min="4" max="8" width="7.58203125" customWidth="1"/>
  </cols>
  <sheetData>
    <row r="1" spans="1:8" ht="21" x14ac:dyDescent="0.45">
      <c r="A1" s="31" t="s">
        <v>193</v>
      </c>
      <c r="B1" s="31"/>
      <c r="C1" s="31"/>
      <c r="D1" s="31"/>
      <c r="E1" s="31"/>
      <c r="F1" s="31"/>
      <c r="G1" s="31"/>
      <c r="H1" s="31"/>
    </row>
    <row r="3" spans="1:8" x14ac:dyDescent="0.45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5">
      <c r="A4" s="4" t="s">
        <v>199</v>
      </c>
      <c r="B4" s="4" t="s">
        <v>200</v>
      </c>
      <c r="C4" s="4" t="s">
        <v>201</v>
      </c>
      <c r="D4" s="36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5">
      <c r="A5" s="4" t="s">
        <v>202</v>
      </c>
      <c r="B5" s="4" t="s">
        <v>203</v>
      </c>
      <c r="C5" s="4" t="s">
        <v>204</v>
      </c>
      <c r="D5" s="36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5">
      <c r="A6" s="4" t="s">
        <v>205</v>
      </c>
      <c r="B6" s="4" t="s">
        <v>206</v>
      </c>
      <c r="C6" s="4" t="s">
        <v>207</v>
      </c>
      <c r="D6" s="36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5">
      <c r="A7" s="4" t="s">
        <v>208</v>
      </c>
      <c r="B7" s="4" t="s">
        <v>209</v>
      </c>
      <c r="C7" s="4" t="s">
        <v>207</v>
      </c>
      <c r="D7" s="36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5">
      <c r="A8" s="4" t="s">
        <v>210</v>
      </c>
      <c r="B8" s="4" t="s">
        <v>211</v>
      </c>
      <c r="C8" s="4" t="s">
        <v>212</v>
      </c>
      <c r="D8" s="36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5">
      <c r="A9" s="4" t="s">
        <v>213</v>
      </c>
      <c r="B9" s="4" t="s">
        <v>214</v>
      </c>
      <c r="C9" s="4" t="s">
        <v>212</v>
      </c>
      <c r="D9" s="36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5">
      <c r="A10" s="4" t="s">
        <v>215</v>
      </c>
      <c r="B10" s="4" t="s">
        <v>216</v>
      </c>
      <c r="C10" s="4" t="s">
        <v>204</v>
      </c>
      <c r="D10" s="36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5">
      <c r="A11" s="4" t="s">
        <v>217</v>
      </c>
      <c r="B11" s="4" t="s">
        <v>218</v>
      </c>
      <c r="C11" s="4" t="s">
        <v>201</v>
      </c>
      <c r="D11" s="36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5">
      <c r="A12" s="4" t="s">
        <v>219</v>
      </c>
      <c r="B12" s="4" t="s">
        <v>220</v>
      </c>
      <c r="C12" s="4" t="s">
        <v>212</v>
      </c>
      <c r="D12" s="36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5">
      <c r="A13" s="4" t="s">
        <v>221</v>
      </c>
      <c r="B13" s="4" t="s">
        <v>222</v>
      </c>
      <c r="C13" s="4" t="s">
        <v>207</v>
      </c>
      <c r="D13" s="36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10"/>
  <sheetViews>
    <sheetView workbookViewId="0">
      <selection activeCell="I17" sqref="I17"/>
    </sheetView>
  </sheetViews>
  <sheetFormatPr defaultRowHeight="17" x14ac:dyDescent="0.45"/>
  <cols>
    <col min="1" max="1" width="14.33203125" bestFit="1" customWidth="1"/>
  </cols>
  <sheetData>
    <row r="1" spans="1:4" x14ac:dyDescent="0.45">
      <c r="A1" t="s">
        <v>223</v>
      </c>
    </row>
    <row r="3" spans="1:4" x14ac:dyDescent="0.45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5">
      <c r="A4" s="21">
        <v>45301</v>
      </c>
      <c r="B4" t="s">
        <v>188</v>
      </c>
      <c r="C4">
        <v>3</v>
      </c>
      <c r="D4" s="22">
        <v>2850</v>
      </c>
    </row>
    <row r="5" spans="1:4" x14ac:dyDescent="0.45">
      <c r="A5" s="21">
        <v>45301</v>
      </c>
      <c r="B5" t="s">
        <v>190</v>
      </c>
      <c r="C5">
        <v>10</v>
      </c>
      <c r="D5" s="22">
        <v>3400</v>
      </c>
    </row>
    <row r="6" spans="1:4" x14ac:dyDescent="0.45">
      <c r="A6" s="21">
        <v>45301</v>
      </c>
      <c r="B6" t="s">
        <v>189</v>
      </c>
      <c r="C6">
        <v>6</v>
      </c>
      <c r="D6" s="22">
        <v>3360</v>
      </c>
    </row>
    <row r="7" spans="1:4" x14ac:dyDescent="0.45">
      <c r="A7" s="21">
        <v>45776</v>
      </c>
    </row>
    <row r="8" spans="1:4" x14ac:dyDescent="0.45">
      <c r="A8" s="21">
        <v>45776</v>
      </c>
    </row>
    <row r="9" spans="1:4" x14ac:dyDescent="0.45">
      <c r="A9" s="21">
        <v>45776</v>
      </c>
      <c r="B9" t="s">
        <v>188</v>
      </c>
      <c r="C9">
        <v>13</v>
      </c>
    </row>
    <row r="10" spans="1:4" x14ac:dyDescent="0.45">
      <c r="A10" s="21">
        <v>45776</v>
      </c>
      <c r="B10" t="s">
        <v>186</v>
      </c>
      <c r="C10">
        <v>23</v>
      </c>
      <c r="D10" s="22">
        <v>3450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165100</xdr:colOff>
                <xdr:row>3</xdr:row>
                <xdr:rowOff>139700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김주희</cp:lastModifiedBy>
  <dcterms:created xsi:type="dcterms:W3CDTF">2023-05-11T11:47:16Z</dcterms:created>
  <dcterms:modified xsi:type="dcterms:W3CDTF">2025-04-29T10:31:34Z</dcterms:modified>
</cp:coreProperties>
</file>