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in\Desktop\"/>
    </mc:Choice>
  </mc:AlternateContent>
  <xr:revisionPtr revIDLastSave="0" documentId="8_{A134E37B-0B84-4CAD-81BA-F0BBD5384849}" xr6:coauthVersionLast="47" xr6:coauthVersionMax="47" xr10:uidLastSave="{00000000-0000-0000-0000-000000000000}"/>
  <bookViews>
    <workbookView xWindow="-108" yWindow="-108" windowWidth="23256" windowHeight="12576" tabRatio="81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eta.CHOOSE" hidden="1" xlm="1">#NAME?</definedName>
    <definedName name="_xleta.DATE" hidden="1" xlm="1">#NAME?</definedName>
    <definedName name="_xleta.HLOOKUP" hidden="1" xlm="1">#NAME?</definedName>
    <definedName name="_xleta.IFERROR" hidden="1" xlm="1">#NAME?</definedName>
    <definedName name="_xleta.IFS" hidden="1" xlm="1">#NAME?</definedName>
    <definedName name="_xleta.RANK" hidden="1" xlm="1">#NAME?</definedName>
    <definedName name="_xleta.RANK.EQ" hidden="1" xlm="1">#NAME?</definedName>
    <definedName name="_xleta.SUMIF" hidden="1" xlm="1">#NAME?</definedName>
    <definedName name="_xleta.SWITCH" hidden="1" xlm="1">#NAME?</definedName>
    <definedName name="_xleta.T" hidden="1" xlm="1">#NAME?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11" l="1" a="1"/>
  <c r="I24" i="11" s="1"/>
  <c r="D25" i="11"/>
  <c r="D26" i="11"/>
  <c r="D27" i="11"/>
  <c r="D28" i="11"/>
  <c r="D29" i="11"/>
  <c r="D30" i="11"/>
  <c r="D31" i="11"/>
  <c r="D32" i="11"/>
  <c r="D24" i="11"/>
  <c r="J17" i="11"/>
  <c r="D12" i="11"/>
  <c r="D13" i="11"/>
  <c r="D14" i="11"/>
  <c r="D15" i="11"/>
  <c r="D16" i="11"/>
  <c r="D17" i="11"/>
  <c r="D11" i="11"/>
  <c r="F4" i="11" a="1"/>
  <c r="F4" i="11" s="1"/>
  <c r="F5" i="11" a="1"/>
  <c r="F5" i="11" s="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25" i="5" s="1"/>
  <c r="H5" i="5"/>
  <c r="F26" i="5"/>
  <c r="H24" i="5"/>
  <c r="G24" i="5"/>
  <c r="F24" i="5"/>
  <c r="E24" i="5"/>
  <c r="H18" i="5"/>
  <c r="G18" i="5"/>
  <c r="F18" i="5"/>
  <c r="E18" i="5"/>
  <c r="H13" i="5"/>
  <c r="G13" i="5"/>
  <c r="F13" i="5"/>
  <c r="E13" i="5"/>
  <c r="H8" i="5"/>
  <c r="G8" i="5"/>
  <c r="G26" i="5" s="1"/>
  <c r="F8" i="5"/>
  <c r="E8" i="5"/>
  <c r="E26" i="5" s="1"/>
  <c r="E7" i="11"/>
  <c r="E6" i="11"/>
  <c r="E5" i="11"/>
  <c r="E4" i="11"/>
  <c r="E3" i="11"/>
  <c r="H26" i="5" l="1"/>
  <c r="C12" i="10"/>
  <c r="E12" i="10"/>
  <c r="B12" i="10"/>
  <c r="H5" i="10"/>
  <c r="H7" i="10"/>
  <c r="H8" i="10"/>
  <c r="H9" i="10"/>
  <c r="H10" i="10"/>
  <c r="H11" i="10"/>
  <c r="H4" i="10"/>
  <c r="F5" i="10"/>
  <c r="F6" i="10"/>
  <c r="G8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9" i="10" l="1"/>
  <c r="G7" i="10"/>
  <c r="G6" i="10"/>
  <c r="G4" i="10"/>
  <c r="H6" i="10"/>
  <c r="G11" i="10"/>
  <c r="F12" i="10"/>
  <c r="G5" i="10"/>
  <c r="G10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<sst xmlns="http://schemas.openxmlformats.org/spreadsheetml/2006/main" count="406" uniqueCount="267">
  <si>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</si>
  <si>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</si>
  <si>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</si>
  <si>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</si>
  <si>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</si>
  <si>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</si>
  <si>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</si>
  <si>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</si>
  <si>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</si>
  <si>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</si>
  <si>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</si>
  <si>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</si>
  <si>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</si>
  <si>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</si>
  <si>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</si>
  <si>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</si>
  <si>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</si>
  <si>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</si>
  <si>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</si>
  <si>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</si>
  <si>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</si>
  <si>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</si>
  <si>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</si>
  <si>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</si>
  <si>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</si>
  <si>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</si>
  <si>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</si>
  <si>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</si>
  <si>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</si>
  <si>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</si>
  <si>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</si>
  <si>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</si>
  <si>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</si>
  <si>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</si>
  <si>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</si>
  <si>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</si>
  <si>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</si>
  <si>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</si>
  <si>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</si>
  <si>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</si>
  <si>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</si>
  <si>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</si>
  <si>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</si>
  <si>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</si>
  <si>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</si>
  <si>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</si>
  <si>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</si>
  <si>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</si>
  <si>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</si>
  <si>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</si>
  <si>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</si>
  <si>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</si>
  <si>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</si>
  <si>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</si>
  <si>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</si>
  <si>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</si>
  <si>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</si>
  <si>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</si>
  <si>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</si>
  <si>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</si>
  <si>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</si>
  <si>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</si>
  <si>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</si>
  <si>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</si>
  <si>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</si>
  <si>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</si>
  <si>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</si>
  <si>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</si>
  <si>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</si>
  <si>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</si>
  <si>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</si>
  <si>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</si>
  <si>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</si>
  <si>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</si>
  <si>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</si>
  <si>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</si>
  <si>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</si>
  <si>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</si>
  <si>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</si>
  <si>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</si>
  <si>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</si>
  <si>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</si>
  <si>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</si>
  <si>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</si>
  <si>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</si>
  <si>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</si>
  <si>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</si>
  <si>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</si>
  <si>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</si>
  <si>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</si>
  <si>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</si>
  <si>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</si>
  <si>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</si>
  <si>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</si>
  <si>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</si>
  <si>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</si>
  <si>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</si>
  <si>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</si>
  <si>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</si>
  <si>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</si>
  <si>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</si>
  <si>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</si>
  <si>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</si>
  <si>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</si>
  <si>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</si>
  <si>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</si>
  <si>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</si>
  <si>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</si>
  <si>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</si>
  <si>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</si>
  <si>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</si>
  <si>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</si>
  <si>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</si>
  <si>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</si>
  <si>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</si>
  <si>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</si>
  <si>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</si>
  <si>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</si>
  <si>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</si>
  <si>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</si>
  <si>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</si>
  <si>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</si>
  <si>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</si>
  <si>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</si>
  <si>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</si>
  <si>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</si>
  <si>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</si>
  <si>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</si>
  <si>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</si>
  <si>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</si>
  <si>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</si>
  <si>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</si>
  <si>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</si>
  <si>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</si>
  <si>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</si>
  <si>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</si>
  <si>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</si>
  <si>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</si>
  <si>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</si>
  <si>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</si>
  <si>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</si>
  <si>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</si>
  <si>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</si>
  <si>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</si>
  <si>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</si>
  <si>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</si>
  <si>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</si>
  <si>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</si>
  <si>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</si>
  <si>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</si>
  <si>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</si>
  <si>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</si>
  <si>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</si>
  <si>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</si>
  <si>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</si>
  <si>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</si>
  <si>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</si>
  <si>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</si>
  <si>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</si>
  <si>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</si>
  <si>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</si>
  <si>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</si>
  <si>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</si>
  <si>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</si>
  <si>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</si>
  <si>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</si>
  <si>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</si>
  <si>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</si>
  <si>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</si>
  <si>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</si>
  <si>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</si>
  <si>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</si>
  <si>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</si>
  <si>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</si>
  <si>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</si>
  <si>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</si>
  <si>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</si>
  <si>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</si>
  <si>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</si>
  <si>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</si>
  <si>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</si>
  <si>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</si>
  <si>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</si>
  <si>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</si>
  <si>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</si>
  <si>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</si>
  <si>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</si>
  <si>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</si>
  <si>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</si>
  <si>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</si>
  <si>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</si>
  <si>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</si>
  <si>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</si>
  <si>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</si>
  <si>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</si>
  <si>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</si>
  <si>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</si>
  <si>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</si>
  <si>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</si>
  <si>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</si>
  <si>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</si>
  <si>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</si>
  <si>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</si>
  <si>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</si>
  <si>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</si>
  <si>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</si>
  <si>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</si>
  <si>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</si>
  <si>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</si>
  <si>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</si>
  <si>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</si>
  <si>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</si>
  <si>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</si>
  <si>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</si>
  <si>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</si>
  <si>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</si>
  <si>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</si>
  <si>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</si>
  <si>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</si>
  <si>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</si>
  <si>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</si>
  <si>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</si>
  <si>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</si>
  <si>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</si>
  <si>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</si>
  <si>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</si>
  <si>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</si>
  <si>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</si>
  <si>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</si>
  <si>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</si>
  <si>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</si>
  <si>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</si>
  <si>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</si>
  <si>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</si>
  <si>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</si>
  <si>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</si>
  <si>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</si>
  <si>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</si>
  <si>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PE-23</t>
    <phoneticPr fontId="1" type="noConversion"/>
  </si>
  <si>
    <t>PE-12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</si>
  <si>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</si>
  <si>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</si>
  <si>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</si>
  <si>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</si>
  <si>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</si>
  <si>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</si>
  <si>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</si>
  <si>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생산부서</t>
    <phoneticPr fontId="1" type="noConversion"/>
  </si>
  <si>
    <t>생산1부</t>
    <phoneticPr fontId="1" type="noConversion"/>
  </si>
  <si>
    <t>생산2부</t>
    <phoneticPr fontId="1" type="noConversion"/>
  </si>
  <si>
    <t>생산3부</t>
    <phoneticPr fontId="1" type="noConversion"/>
  </si>
  <si>
    <t>제조1부</t>
    <phoneticPr fontId="1" type="noConversion"/>
  </si>
  <si>
    <t>제조2부</t>
    <phoneticPr fontId="1" type="noConversion"/>
  </si>
  <si>
    <t>제조3부</t>
    <phoneticPr fontId="1" type="noConversion"/>
  </si>
  <si>
    <t>불량률</t>
    <phoneticPr fontId="1" type="noConversion"/>
  </si>
  <si>
    <t>생산량</t>
    <phoneticPr fontId="1" type="noConversion"/>
  </si>
  <si>
    <t>최대생산량</t>
    <phoneticPr fontId="1" type="noConversion"/>
  </si>
  <si>
    <t>●교육 성적 현황●</t>
    <phoneticPr fontId="1" type="noConversion"/>
  </si>
  <si>
    <t>&gt;4000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</si>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</sst>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9" formatCode="dd&quot;일&quot;\(a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 diagonalUp="1" diagonalDown="1"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thin">
        <color theme="1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3" borderId="0" xfId="3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41" fontId="0" fillId="0" borderId="9" xfId="1" applyFont="1" applyBorder="1" applyAlignment="1">
      <alignment horizontal="center" vertical="center"/>
    </xf>
    <xf numFmtId="41" fontId="0" fillId="0" borderId="9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 b="1"/>
              <a:t>2023</a:t>
            </a:r>
            <a:r>
              <a:rPr lang="ko-KR" altLang="en-US" sz="1600" b="1"/>
              <a:t>년도 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5D-441C-910D-7F6FB5626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차트작업!$E$3</c15:sqref>
                        </c15:formulaRef>
                      </c:ext>
                    </c:extLst>
                    <c:strCache>
                      <c:ptCount val="1"/>
                      <c:pt idx="0">
                        <c:v>평균단가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차트작업!$B$4:$B$11</c15:sqref>
                        </c15:formulaRef>
                      </c:ext>
                    </c:extLst>
                    <c:strCache>
                      <c:ptCount val="8"/>
                      <c:pt idx="0">
                        <c:v>스피커</c:v>
                      </c:pt>
                      <c:pt idx="1">
                        <c:v>모뎀</c:v>
                      </c:pt>
                      <c:pt idx="2">
                        <c:v>프린터</c:v>
                      </c:pt>
                      <c:pt idx="3">
                        <c:v>토너</c:v>
                      </c:pt>
                      <c:pt idx="4">
                        <c:v>스캐너</c:v>
                      </c:pt>
                      <c:pt idx="5">
                        <c:v>마우스</c:v>
                      </c:pt>
                      <c:pt idx="6">
                        <c:v>키보드</c:v>
                      </c:pt>
                      <c:pt idx="7">
                        <c:v>헤드셋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차트작업!$E$4:$E$11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16000</c:v>
                      </c:pt>
                      <c:pt idx="1">
                        <c:v>55032</c:v>
                      </c:pt>
                      <c:pt idx="2">
                        <c:v>44142</c:v>
                      </c:pt>
                      <c:pt idx="3">
                        <c:v>12337</c:v>
                      </c:pt>
                      <c:pt idx="4">
                        <c:v>10355</c:v>
                      </c:pt>
                      <c:pt idx="5">
                        <c:v>16131</c:v>
                      </c:pt>
                      <c:pt idx="6">
                        <c:v>12500</c:v>
                      </c:pt>
                      <c:pt idx="7">
                        <c:v>12500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B06-43BC-BB00-A8FFE0FDA64E}"/>
                  </c:ext>
                </c:extLst>
              </c15:ser>
            </c15:filteredBarSeries>
          </c:ext>
        </c:extLst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4EA4377F-1DE1-E6AB-9D95-208689E983C7}"/>
            </a:ext>
          </a:extLst>
        </xdr:cNvPr>
        <xdr:cNvSpPr/>
      </xdr:nvSpPr>
      <xdr:spPr>
        <a:xfrm>
          <a:off x="4320540" y="1371600"/>
          <a:ext cx="731520" cy="66294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>
      <selection activeCell="G14" sqref="G14"/>
    </sheetView>
  </sheetViews>
  <sheetFormatPr defaultRowHeight="17.399999999999999" x14ac:dyDescent="0.4"/>
  <cols>
    <col min="1" max="1" width="3.59765625" customWidth="1"/>
    <col min="6" max="6" width="10.3984375" bestFit="1" customWidth="1"/>
  </cols>
  <sheetData>
    <row r="1" spans="2:6" x14ac:dyDescent="0.4">
      <c r="B1" t="s">
        <v>0</v>
      </c>
    </row>
    <row r="3" spans="2:6" x14ac:dyDescent="0.4">
      <c r="B3" s="1" t="s">
        <v>209</v>
      </c>
      <c r="C3" s="1" t="s">
        <v>247</v>
      </c>
      <c r="D3" s="1" t="s">
        <v>255</v>
      </c>
      <c r="E3" s="1" t="s">
        <v>254</v>
      </c>
      <c r="F3" s="1" t="s">
        <v>256</v>
      </c>
    </row>
    <row r="4" spans="2:6" x14ac:dyDescent="0.4">
      <c r="B4" s="1" t="s">
        <v>239</v>
      </c>
      <c r="C4" s="1" t="s">
        <v>248</v>
      </c>
      <c r="D4" s="3">
        <v>800</v>
      </c>
      <c r="E4" s="2">
        <v>0</v>
      </c>
      <c r="F4" s="3">
        <v>1000</v>
      </c>
    </row>
    <row r="5" spans="2:6" x14ac:dyDescent="0.4">
      <c r="B5" s="1" t="s">
        <v>238</v>
      </c>
      <c r="C5" s="1" t="s">
        <v>249</v>
      </c>
      <c r="D5" s="3">
        <v>2000</v>
      </c>
      <c r="E5" s="2">
        <v>4.1200000000000001E-2</v>
      </c>
      <c r="F5" s="3">
        <v>2500</v>
      </c>
    </row>
    <row r="6" spans="2:6" x14ac:dyDescent="0.4">
      <c r="B6" s="1" t="s">
        <v>240</v>
      </c>
      <c r="C6" s="1" t="s">
        <v>250</v>
      </c>
      <c r="D6" s="3">
        <v>960</v>
      </c>
      <c r="E6" s="2">
        <v>3.5000000000000001E-3</v>
      </c>
      <c r="F6" s="3">
        <v>1200</v>
      </c>
    </row>
    <row r="7" spans="2:6" x14ac:dyDescent="0.4">
      <c r="B7" s="1" t="s">
        <v>241</v>
      </c>
      <c r="C7" s="1" t="s">
        <v>251</v>
      </c>
      <c r="D7" s="3">
        <v>720</v>
      </c>
      <c r="E7" s="2">
        <v>5.7000000000000002E-3</v>
      </c>
      <c r="F7" s="3">
        <v>900</v>
      </c>
    </row>
    <row r="8" spans="2:6" x14ac:dyDescent="0.4">
      <c r="B8" s="1" t="s">
        <v>242</v>
      </c>
      <c r="C8" s="1" t="s">
        <v>252</v>
      </c>
      <c r="D8" s="3">
        <v>1200</v>
      </c>
      <c r="E8" s="2">
        <v>2.1399999999999999E-2</v>
      </c>
      <c r="F8" s="3">
        <v>1500</v>
      </c>
    </row>
    <row r="9" spans="2:6" x14ac:dyDescent="0.4">
      <c r="B9" s="1" t="s">
        <v>243</v>
      </c>
      <c r="C9" s="1" t="s">
        <v>253</v>
      </c>
      <c r="D9" s="3">
        <v>2800</v>
      </c>
      <c r="E9" s="2">
        <v>3.8399999999999997E-2</v>
      </c>
      <c r="F9" s="3">
        <v>3500</v>
      </c>
    </row>
    <row r="10" spans="2:6" x14ac:dyDescent="0.4">
      <c r="B10" s="1" t="s">
        <v>244</v>
      </c>
      <c r="C10" s="1" t="s">
        <v>248</v>
      </c>
      <c r="D10" s="3">
        <v>640</v>
      </c>
      <c r="E10" s="2">
        <v>6.1999999999999998E-3</v>
      </c>
      <c r="F10" s="3">
        <v>800</v>
      </c>
    </row>
    <row r="11" spans="2:6" x14ac:dyDescent="0.4">
      <c r="B11" s="1" t="s">
        <v>245</v>
      </c>
      <c r="C11" s="1" t="s">
        <v>249</v>
      </c>
      <c r="D11" s="3">
        <v>720</v>
      </c>
      <c r="E11" s="2">
        <v>8.3999999999999995E-3</v>
      </c>
      <c r="F11" s="3">
        <v>900</v>
      </c>
    </row>
    <row r="12" spans="2:6" x14ac:dyDescent="0.4">
      <c r="B12" s="1" t="s">
        <v>246</v>
      </c>
      <c r="C12" s="1" t="s">
        <v>250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9" workbookViewId="0">
      <selection activeCell="F9" sqref="F9"/>
    </sheetView>
  </sheetViews>
  <sheetFormatPr defaultRowHeight="17.399999999999999" x14ac:dyDescent="0.4"/>
  <sheetData>
    <row r="1" spans="1:6" ht="21" x14ac:dyDescent="0.4">
      <c r="A1" s="22" t="s">
        <v>162</v>
      </c>
      <c r="B1" s="22"/>
      <c r="C1" s="22"/>
      <c r="D1" s="22"/>
      <c r="E1" s="22"/>
      <c r="F1" s="22"/>
    </row>
    <row r="3" spans="1:6" x14ac:dyDescent="0.4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4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I19" sqref="I19"/>
    </sheetView>
  </sheetViews>
  <sheetFormatPr defaultRowHeight="17.399999999999999" x14ac:dyDescent="0.4"/>
  <cols>
    <col min="8" max="8" width="11.69921875" bestFit="1" customWidth="1"/>
  </cols>
  <sheetData>
    <row r="1" spans="1:8" ht="30" customHeight="1" x14ac:dyDescent="0.4">
      <c r="A1" s="31" t="s">
        <v>257</v>
      </c>
      <c r="B1" s="30"/>
      <c r="C1" s="30"/>
      <c r="D1" s="30"/>
      <c r="E1" s="30"/>
      <c r="F1" s="30"/>
      <c r="G1" s="30"/>
      <c r="H1" s="30"/>
    </row>
    <row r="3" spans="1:8" x14ac:dyDescent="0.4">
      <c r="A3" s="32" t="s">
        <v>49</v>
      </c>
      <c r="B3" s="32" t="s">
        <v>50</v>
      </c>
      <c r="C3" s="32" t="s">
        <v>17</v>
      </c>
      <c r="D3" s="32" t="s">
        <v>51</v>
      </c>
      <c r="E3" s="32" t="s">
        <v>32</v>
      </c>
      <c r="F3" s="32" t="s">
        <v>52</v>
      </c>
      <c r="G3" s="32" t="s">
        <v>53</v>
      </c>
      <c r="H3" s="32" t="s">
        <v>54</v>
      </c>
    </row>
    <row r="4" spans="1:8" x14ac:dyDescent="0.4">
      <c r="A4" s="33" t="s">
        <v>55</v>
      </c>
      <c r="B4" s="34" t="s">
        <v>56</v>
      </c>
      <c r="C4" s="34" t="s">
        <v>57</v>
      </c>
      <c r="D4" s="34">
        <v>0</v>
      </c>
      <c r="E4" s="34">
        <v>20</v>
      </c>
      <c r="F4" s="34">
        <v>70</v>
      </c>
      <c r="G4" s="34">
        <v>90</v>
      </c>
      <c r="H4" s="35">
        <v>45812</v>
      </c>
    </row>
    <row r="5" spans="1:8" x14ac:dyDescent="0.4">
      <c r="A5" s="33"/>
      <c r="B5" s="34" t="s">
        <v>58</v>
      </c>
      <c r="C5" s="34" t="s">
        <v>59</v>
      </c>
      <c r="D5" s="34">
        <v>2</v>
      </c>
      <c r="E5" s="34">
        <v>4</v>
      </c>
      <c r="F5" s="34">
        <v>80</v>
      </c>
      <c r="G5" s="34">
        <v>86</v>
      </c>
      <c r="H5" s="35">
        <v>45812</v>
      </c>
    </row>
    <row r="6" spans="1:8" x14ac:dyDescent="0.4">
      <c r="A6" s="33"/>
      <c r="B6" s="34" t="s">
        <v>60</v>
      </c>
      <c r="C6" s="34" t="s">
        <v>61</v>
      </c>
      <c r="D6" s="34">
        <v>6</v>
      </c>
      <c r="E6" s="34">
        <v>2</v>
      </c>
      <c r="F6" s="34">
        <v>75</v>
      </c>
      <c r="G6" s="34">
        <v>83</v>
      </c>
      <c r="H6" s="35">
        <v>45812</v>
      </c>
    </row>
    <row r="7" spans="1:8" x14ac:dyDescent="0.4">
      <c r="A7" s="33" t="s">
        <v>45</v>
      </c>
      <c r="B7" s="34" t="s">
        <v>56</v>
      </c>
      <c r="C7" s="34" t="s">
        <v>62</v>
      </c>
      <c r="D7" s="34">
        <v>0</v>
      </c>
      <c r="E7" s="34">
        <v>10</v>
      </c>
      <c r="F7" s="34">
        <v>74</v>
      </c>
      <c r="G7" s="34">
        <v>84</v>
      </c>
      <c r="H7" s="35">
        <v>45819</v>
      </c>
    </row>
    <row r="8" spans="1:8" x14ac:dyDescent="0.4">
      <c r="A8" s="33"/>
      <c r="B8" s="34" t="s">
        <v>58</v>
      </c>
      <c r="C8" s="34" t="s">
        <v>63</v>
      </c>
      <c r="D8" s="34">
        <v>4</v>
      </c>
      <c r="E8" s="34">
        <v>23</v>
      </c>
      <c r="F8" s="34">
        <v>60</v>
      </c>
      <c r="G8" s="34">
        <v>87</v>
      </c>
      <c r="H8" s="35">
        <v>45819</v>
      </c>
    </row>
    <row r="9" spans="1:8" x14ac:dyDescent="0.4">
      <c r="A9" s="33"/>
      <c r="B9" s="34" t="s">
        <v>60</v>
      </c>
      <c r="C9" s="34" t="s">
        <v>64</v>
      </c>
      <c r="D9" s="34">
        <v>0</v>
      </c>
      <c r="E9" s="34">
        <v>35</v>
      </c>
      <c r="F9" s="34">
        <v>59</v>
      </c>
      <c r="G9" s="34">
        <v>94</v>
      </c>
      <c r="H9" s="35">
        <v>45819</v>
      </c>
    </row>
    <row r="10" spans="1:8" x14ac:dyDescent="0.4">
      <c r="A10" s="33" t="s">
        <v>65</v>
      </c>
      <c r="B10" s="34" t="s">
        <v>56</v>
      </c>
      <c r="C10" s="34" t="s">
        <v>66</v>
      </c>
      <c r="D10" s="34">
        <v>0</v>
      </c>
      <c r="E10" s="34">
        <v>8</v>
      </c>
      <c r="F10" s="34">
        <v>64</v>
      </c>
      <c r="G10" s="34">
        <v>72</v>
      </c>
      <c r="H10" s="35">
        <v>45826</v>
      </c>
    </row>
    <row r="11" spans="1:8" x14ac:dyDescent="0.4">
      <c r="A11" s="33"/>
      <c r="B11" s="34" t="s">
        <v>58</v>
      </c>
      <c r="C11" s="34" t="s">
        <v>67</v>
      </c>
      <c r="D11" s="34">
        <v>2</v>
      </c>
      <c r="E11" s="34">
        <v>9</v>
      </c>
      <c r="F11" s="34">
        <v>78</v>
      </c>
      <c r="G11" s="34">
        <v>89</v>
      </c>
      <c r="H11" s="35">
        <v>45827</v>
      </c>
    </row>
    <row r="12" spans="1:8" x14ac:dyDescent="0.4">
      <c r="A12" s="33"/>
      <c r="B12" s="34" t="s">
        <v>60</v>
      </c>
      <c r="C12" s="34" t="s">
        <v>68</v>
      </c>
      <c r="D12" s="34">
        <v>8</v>
      </c>
      <c r="E12" s="34">
        <v>9</v>
      </c>
      <c r="F12" s="34">
        <v>78</v>
      </c>
      <c r="G12" s="34">
        <v>95</v>
      </c>
      <c r="H12" s="35">
        <v>45828</v>
      </c>
    </row>
    <row r="13" spans="1:8" x14ac:dyDescent="0.4">
      <c r="A13" s="33" t="s">
        <v>69</v>
      </c>
      <c r="B13" s="33"/>
      <c r="C13" s="33"/>
      <c r="D13" s="34">
        <v>22</v>
      </c>
      <c r="E13" s="34">
        <v>120</v>
      </c>
      <c r="F13" s="34">
        <v>638</v>
      </c>
      <c r="G13" s="34">
        <v>780</v>
      </c>
      <c r="H13" s="36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4"/>
  <sheetViews>
    <sheetView topLeftCell="A3" workbookViewId="0">
      <selection activeCell="I18" sqref="I18"/>
    </sheetView>
  </sheetViews>
  <sheetFormatPr defaultRowHeight="17.399999999999999" x14ac:dyDescent="0.4"/>
  <sheetData>
    <row r="1" spans="1:6" ht="21" x14ac:dyDescent="0.4">
      <c r="A1" s="22" t="s">
        <v>176</v>
      </c>
      <c r="B1" s="22"/>
      <c r="C1" s="22"/>
      <c r="D1" s="22"/>
      <c r="E1" s="22"/>
      <c r="F1" s="22"/>
    </row>
    <row r="3" spans="1:6" x14ac:dyDescent="0.4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4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4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4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4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4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4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4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4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4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4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4">
      <c r="A16" s="6" t="s">
        <v>179</v>
      </c>
      <c r="B16" s="6" t="s">
        <v>182</v>
      </c>
    </row>
    <row r="17" spans="1:6" x14ac:dyDescent="0.4">
      <c r="A17" s="6" t="s">
        <v>193</v>
      </c>
      <c r="B17" s="37" t="s">
        <v>258</v>
      </c>
    </row>
    <row r="20" spans="1:6" x14ac:dyDescent="0.4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4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4">
      <c r="A22" s="6" t="s">
        <v>194</v>
      </c>
      <c r="B22" s="6" t="s">
        <v>195</v>
      </c>
      <c r="C22" s="6" t="s">
        <v>193</v>
      </c>
      <c r="D22" s="6">
        <v>652</v>
      </c>
      <c r="E22" s="10">
        <v>6000</v>
      </c>
      <c r="F22" s="10">
        <v>35900</v>
      </c>
    </row>
    <row r="23" spans="1:6" x14ac:dyDescent="0.4">
      <c r="A23" s="6" t="s">
        <v>196</v>
      </c>
      <c r="B23" s="6" t="s">
        <v>197</v>
      </c>
      <c r="C23" s="6" t="s">
        <v>193</v>
      </c>
      <c r="D23" s="6">
        <v>518</v>
      </c>
      <c r="E23" s="10">
        <v>7000</v>
      </c>
      <c r="F23" s="10">
        <v>31750</v>
      </c>
    </row>
    <row r="24" spans="1:6" x14ac:dyDescent="0.4">
      <c r="A24" s="6" t="s">
        <v>204</v>
      </c>
      <c r="B24" s="6" t="s">
        <v>205</v>
      </c>
      <c r="C24" s="6" t="s">
        <v>193</v>
      </c>
      <c r="D24" s="6">
        <v>908</v>
      </c>
      <c r="E24" s="10">
        <v>6000</v>
      </c>
      <c r="F24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M11"/>
  <sheetViews>
    <sheetView workbookViewId="0">
      <selection activeCell="M12" sqref="M12"/>
    </sheetView>
  </sheetViews>
  <sheetFormatPr defaultRowHeight="17.399999999999999" x14ac:dyDescent="0.4"/>
  <cols>
    <col min="3" max="3" width="12.59765625" customWidth="1"/>
    <col min="8" max="8" width="9.09765625" bestFit="1" customWidth="1"/>
    <col min="13" max="13" width="10.8984375" bestFit="1" customWidth="1"/>
  </cols>
  <sheetData>
    <row r="1" spans="1:13" ht="21" x14ac:dyDescent="0.4">
      <c r="A1" s="22" t="s">
        <v>71</v>
      </c>
      <c r="B1" s="22"/>
      <c r="C1" s="22"/>
      <c r="D1" s="22"/>
      <c r="E1" s="22"/>
      <c r="F1" s="22"/>
      <c r="G1" s="22"/>
      <c r="H1" s="22"/>
      <c r="I1" s="22"/>
    </row>
    <row r="3" spans="1:13" x14ac:dyDescent="0.4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13" x14ac:dyDescent="0.4">
      <c r="A4" s="6" t="s">
        <v>78</v>
      </c>
      <c r="B4" s="6" t="s">
        <v>79</v>
      </c>
      <c r="C4" s="11">
        <v>45877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13" x14ac:dyDescent="0.4">
      <c r="A5" s="6" t="s">
        <v>80</v>
      </c>
      <c r="B5" s="6" t="s">
        <v>81</v>
      </c>
      <c r="C5" s="11">
        <v>45859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13" x14ac:dyDescent="0.4">
      <c r="A6" s="6" t="s">
        <v>82</v>
      </c>
      <c r="B6" s="6" t="s">
        <v>81</v>
      </c>
      <c r="C6" s="11">
        <v>45901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13" x14ac:dyDescent="0.4">
      <c r="A7" s="6" t="s">
        <v>83</v>
      </c>
      <c r="B7" s="6" t="s">
        <v>79</v>
      </c>
      <c r="C7" s="11">
        <v>45901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13" x14ac:dyDescent="0.4">
      <c r="A8" s="6" t="s">
        <v>84</v>
      </c>
      <c r="B8" s="6" t="s">
        <v>81</v>
      </c>
      <c r="C8" s="11">
        <v>45902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13" x14ac:dyDescent="0.4">
      <c r="A9" s="6" t="s">
        <v>85</v>
      </c>
      <c r="B9" s="6" t="s">
        <v>79</v>
      </c>
      <c r="C9" s="11">
        <v>45718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13" x14ac:dyDescent="0.4">
      <c r="A10" s="6" t="s">
        <v>86</v>
      </c>
      <c r="B10" s="6" t="s">
        <v>87</v>
      </c>
      <c r="C10" s="11">
        <v>45698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  <c r="M10" s="38"/>
    </row>
    <row r="11" spans="1:13" x14ac:dyDescent="0.4">
      <c r="A11" s="23" t="s">
        <v>88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DATE(2025,7,31)&gt;$C4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abSelected="1" topLeftCell="A16" workbookViewId="0">
      <selection activeCell="I24" sqref="I24"/>
    </sheetView>
  </sheetViews>
  <sheetFormatPr defaultRowHeight="17.399999999999999" x14ac:dyDescent="0.4"/>
  <cols>
    <col min="4" max="4" width="12.296875" bestFit="1" customWidth="1"/>
    <col min="6" max="6" width="12.296875" bestFit="1" customWidth="1"/>
    <col min="7" max="7" width="9.59765625" customWidth="1"/>
    <col min="8" max="8" width="10.59765625" bestFit="1" customWidth="1"/>
    <col min="10" max="10" width="10.59765625" bestFit="1" customWidth="1"/>
  </cols>
  <sheetData>
    <row r="1" spans="1:10" x14ac:dyDescent="0.4">
      <c r="A1" s="4" t="s">
        <v>207</v>
      </c>
      <c r="B1" s="5" t="s">
        <v>2</v>
      </c>
    </row>
    <row r="2" spans="1:10" x14ac:dyDescent="0.4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cm="1">
        <f t="array" ref="F3">_xlfn.IFS(_xlfn.RANK.EQ(E3,$E$3:$E$7,0)="100%",100%,_xlfn.RANK.EQ(E3,$E$3:$E$7,0)="200%",50%,TRUE,10%)</f>
        <v>0.1</v>
      </c>
    </row>
    <row r="4" spans="1:10" x14ac:dyDescent="0.4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cm="1">
        <f t="array" ref="F4">_xlfn.IFS(_xlfn.RANK.EQ(E4,$E$3:$E$7,0)="100%",100%,_xlfn.RANK.EQ(E4,$E$3:$E$7,0)="200%",50%,TRUE,10%)</f>
        <v>0.1</v>
      </c>
    </row>
    <row r="5" spans="1:10" x14ac:dyDescent="0.4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cm="1">
        <f t="array" ref="F5">_xlfn.IFS(_xlfn.RANK.EQ(E5,$E$3:$E$7,0)="100%",100%,_xlfn.RANK.EQ(E5,$E$3:$E$7,0)="200%",50%,TRUE,10%)</f>
        <v>0.1</v>
      </c>
    </row>
    <row r="6" spans="1:10" x14ac:dyDescent="0.4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cm="1">
        <f t="array" ref="F6">_xlfn.IFS(_xlfn.RANK.EQ(E6,$E$3:$E$7,0)="100%",100%,_xlfn.RANK.EQ(E6,$E$3:$E$7,0)="200%",50%,TRUE,10%)</f>
        <v>0.1</v>
      </c>
    </row>
    <row r="7" spans="1:10" x14ac:dyDescent="0.4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cm="1">
        <f t="array" ref="F7">_xlfn.IFS(_xlfn.RANK.EQ(E7,$E$3:$E$7,0)="100%",100%,_xlfn.RANK.EQ(E7,$E$3:$E$7,0)="200%",50%,TRUE,10%)</f>
        <v>0.1</v>
      </c>
    </row>
    <row r="9" spans="1:10" x14ac:dyDescent="0.4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">
      <c r="A11" s="6">
        <v>1</v>
      </c>
      <c r="B11" s="6" t="s">
        <v>20</v>
      </c>
      <c r="C11" s="6">
        <v>8</v>
      </c>
      <c r="D11" s="6" t="str">
        <f>IFERROR(HLOOKUP(C11,$A$19:$D$20,2,TRUE),"참여횟수미달")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">
      <c r="A12" s="6">
        <v>2</v>
      </c>
      <c r="B12" s="6" t="s">
        <v>22</v>
      </c>
      <c r="C12" s="6">
        <v>12</v>
      </c>
      <c r="D12" s="6" t="str">
        <f t="shared" ref="D12:D17" si="1">IFERROR(HLOOKUP(C12,$A$19:$D$20,2,TRUE),"참여횟수미달")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4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>
        <f>ABS(SUMIF(G11:G15,"&gt;=10",J11:J15)-SUMIF(G11:G15,"&lt;10",J11:J15))</f>
        <v>311000</v>
      </c>
    </row>
    <row r="18" spans="1:10" x14ac:dyDescent="0.4">
      <c r="A18" s="26" t="s">
        <v>42</v>
      </c>
      <c r="B18" s="26"/>
      <c r="C18" s="26"/>
      <c r="D18" s="26"/>
    </row>
    <row r="19" spans="1:10" x14ac:dyDescent="0.4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4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4">
      <c r="A24" s="20" t="s">
        <v>229</v>
      </c>
      <c r="B24" s="21">
        <v>3.1</v>
      </c>
      <c r="C24" s="21">
        <v>3</v>
      </c>
      <c r="D24" s="21" t="str">
        <f>CHOOSE(INT(AVERAGE(B24,C24)),"D","C","B","A")</f>
        <v>B</v>
      </c>
      <c r="F24" s="6" t="s">
        <v>212</v>
      </c>
      <c r="G24" s="19">
        <v>1452</v>
      </c>
      <c r="H24" s="19">
        <v>1614</v>
      </c>
      <c r="I24" s="19" t="e" cm="1">
        <f t="array" ref="I24">_xlfn.SWITCH(MID(F24,3,1),"M=마우스","k=키보드")</f>
        <v>#N/A</v>
      </c>
    </row>
    <row r="25" spans="1:10" x14ac:dyDescent="0.4">
      <c r="A25" s="20" t="s">
        <v>230</v>
      </c>
      <c r="B25" s="21">
        <v>2.8</v>
      </c>
      <c r="C25" s="21">
        <v>3.1</v>
      </c>
      <c r="D25" s="21" t="str">
        <f t="shared" ref="D25:D32" si="2">CHOOSE(INT(AVERAGE(B25,C25)),"D","C","B","A")</f>
        <v>C</v>
      </c>
      <c r="F25" s="6" t="s">
        <v>213</v>
      </c>
      <c r="G25" s="19">
        <v>1647</v>
      </c>
      <c r="H25" s="19">
        <v>1541</v>
      </c>
      <c r="I25" s="19"/>
    </row>
    <row r="26" spans="1:10" x14ac:dyDescent="0.4">
      <c r="A26" s="20" t="s">
        <v>231</v>
      </c>
      <c r="B26" s="21">
        <v>4.0999999999999996</v>
      </c>
      <c r="C26" s="21">
        <v>4.2</v>
      </c>
      <c r="D26" s="21" t="str">
        <f t="shared" si="2"/>
        <v>A</v>
      </c>
      <c r="F26" s="6" t="s">
        <v>214</v>
      </c>
      <c r="G26" s="19">
        <v>1328</v>
      </c>
      <c r="H26" s="19">
        <v>1475</v>
      </c>
      <c r="I26" s="19"/>
    </row>
    <row r="27" spans="1:10" x14ac:dyDescent="0.4">
      <c r="A27" s="20" t="s">
        <v>232</v>
      </c>
      <c r="B27" s="21">
        <v>3.5</v>
      </c>
      <c r="C27" s="21">
        <v>3.4</v>
      </c>
      <c r="D27" s="21" t="str">
        <f t="shared" si="2"/>
        <v>B</v>
      </c>
      <c r="F27" s="6" t="s">
        <v>221</v>
      </c>
      <c r="G27" s="19">
        <v>1601</v>
      </c>
      <c r="H27" s="19">
        <v>1513</v>
      </c>
      <c r="I27" s="19"/>
    </row>
    <row r="28" spans="1:10" x14ac:dyDescent="0.4">
      <c r="A28" s="20" t="s">
        <v>233</v>
      </c>
      <c r="B28" s="21">
        <v>3</v>
      </c>
      <c r="C28" s="21">
        <v>2.8</v>
      </c>
      <c r="D28" s="21" t="str">
        <f t="shared" si="2"/>
        <v>C</v>
      </c>
      <c r="F28" s="6" t="s">
        <v>215</v>
      </c>
      <c r="G28" s="19">
        <v>1683</v>
      </c>
      <c r="H28" s="19">
        <v>1457</v>
      </c>
      <c r="I28" s="19"/>
    </row>
    <row r="29" spans="1:10" x14ac:dyDescent="0.4">
      <c r="A29" s="20" t="s">
        <v>234</v>
      </c>
      <c r="B29" s="21">
        <v>1.5</v>
      </c>
      <c r="C29" s="21">
        <v>1.4</v>
      </c>
      <c r="D29" s="21" t="str">
        <f t="shared" si="2"/>
        <v>D</v>
      </c>
      <c r="F29" s="6" t="s">
        <v>216</v>
      </c>
      <c r="G29" s="19">
        <v>1724</v>
      </c>
      <c r="H29" s="19">
        <v>1919</v>
      </c>
      <c r="I29" s="19"/>
    </row>
    <row r="30" spans="1:10" x14ac:dyDescent="0.4">
      <c r="A30" s="20" t="s">
        <v>235</v>
      </c>
      <c r="B30" s="21">
        <v>4.2</v>
      </c>
      <c r="C30" s="21">
        <v>4.2</v>
      </c>
      <c r="D30" s="21" t="str">
        <f t="shared" si="2"/>
        <v>A</v>
      </c>
      <c r="F30" s="6" t="s">
        <v>217</v>
      </c>
      <c r="G30" s="19">
        <v>1399</v>
      </c>
      <c r="H30" s="19">
        <v>1555</v>
      </c>
      <c r="I30" s="19"/>
    </row>
    <row r="31" spans="1:10" x14ac:dyDescent="0.4">
      <c r="A31" s="20" t="s">
        <v>236</v>
      </c>
      <c r="B31" s="21">
        <v>3.9</v>
      </c>
      <c r="C31" s="21">
        <v>3.7</v>
      </c>
      <c r="D31" s="21" t="str">
        <f t="shared" si="2"/>
        <v>B</v>
      </c>
      <c r="F31" s="6" t="s">
        <v>222</v>
      </c>
      <c r="G31" s="19">
        <v>1482</v>
      </c>
      <c r="H31" s="19">
        <v>1686</v>
      </c>
      <c r="I31" s="19"/>
    </row>
    <row r="32" spans="1:10" x14ac:dyDescent="0.4">
      <c r="A32" s="20" t="s">
        <v>237</v>
      </c>
      <c r="B32" s="21">
        <v>4</v>
      </c>
      <c r="C32" s="21">
        <v>4.0999999999999996</v>
      </c>
      <c r="D32" s="21" t="str">
        <f t="shared" si="2"/>
        <v>A</v>
      </c>
      <c r="F32" s="6" t="s">
        <v>218</v>
      </c>
      <c r="G32" s="19">
        <v>1536</v>
      </c>
      <c r="H32" s="19">
        <v>1708</v>
      </c>
      <c r="I32" s="19"/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5" zoomScale="86" zoomScaleNormal="86" workbookViewId="0">
      <selection activeCell="H26" activeCellId="13" sqref="E8 F8 G8 E13 F13 G13 H13 H8 E18:H18 E24:H24 E26 F26 G26 H26"/>
    </sheetView>
  </sheetViews>
  <sheetFormatPr defaultRowHeight="17.399999999999999" outlineLevelRow="3" x14ac:dyDescent="0.4"/>
  <cols>
    <col min="3" max="3" width="13.09765625" bestFit="1" customWidth="1"/>
  </cols>
  <sheetData>
    <row r="1" spans="1:8" ht="21" x14ac:dyDescent="0.4">
      <c r="A1" s="22" t="s">
        <v>89</v>
      </c>
      <c r="B1" s="22"/>
      <c r="C1" s="22"/>
      <c r="D1" s="22"/>
      <c r="E1" s="22"/>
      <c r="F1" s="22"/>
      <c r="G1" s="22"/>
      <c r="H1" s="22"/>
    </row>
    <row r="3" spans="1:8" x14ac:dyDescent="0.4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4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">
      <c r="A5" s="6"/>
      <c r="B5" s="6"/>
      <c r="C5" s="6"/>
      <c r="D5" s="39" t="s">
        <v>264</v>
      </c>
      <c r="E5" s="6"/>
      <c r="F5" s="6"/>
      <c r="G5" s="6"/>
      <c r="H5" s="6">
        <f>SUBTOTAL(4,H4:H4)</f>
        <v>85</v>
      </c>
    </row>
    <row r="6" spans="1:8" outlineLevel="3" x14ac:dyDescent="0.4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">
      <c r="A7" s="6"/>
      <c r="B7" s="6"/>
      <c r="C7" s="6"/>
      <c r="D7" s="39" t="s">
        <v>265</v>
      </c>
      <c r="E7" s="6"/>
      <c r="F7" s="6"/>
      <c r="G7" s="6"/>
      <c r="H7" s="6">
        <f>SUBTOTAL(4,H6:H6)</f>
        <v>92</v>
      </c>
    </row>
    <row r="8" spans="1:8" outlineLevel="1" x14ac:dyDescent="0.4">
      <c r="A8" s="6"/>
      <c r="B8" s="6"/>
      <c r="C8" s="39" t="s">
        <v>259</v>
      </c>
      <c r="D8" s="6"/>
      <c r="E8" s="42">
        <f>SUBTOTAL(1,E4:E6)</f>
        <v>77.5</v>
      </c>
      <c r="F8" s="42">
        <f>SUBTOTAL(1,F4:F6)</f>
        <v>80</v>
      </c>
      <c r="G8" s="42">
        <f>SUBTOTAL(1,G4:G6)</f>
        <v>87</v>
      </c>
      <c r="H8" s="42">
        <f>SUBTOTAL(1,H4:H6)</f>
        <v>88.5</v>
      </c>
    </row>
    <row r="9" spans="1:8" outlineLevel="3" x14ac:dyDescent="0.4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">
      <c r="A12" s="6"/>
      <c r="B12" s="6"/>
      <c r="C12" s="6"/>
      <c r="D12" s="39" t="s">
        <v>265</v>
      </c>
      <c r="E12" s="6"/>
      <c r="F12" s="6"/>
      <c r="G12" s="6"/>
      <c r="H12" s="6">
        <f>SUBTOTAL(4,H9:H11)</f>
        <v>96</v>
      </c>
    </row>
    <row r="13" spans="1:8" outlineLevel="1" x14ac:dyDescent="0.4">
      <c r="A13" s="6"/>
      <c r="B13" s="6"/>
      <c r="C13" s="39" t="s">
        <v>260</v>
      </c>
      <c r="D13" s="6"/>
      <c r="E13" s="42">
        <f>SUBTOTAL(1,E9:E11)</f>
        <v>66.666666666666671</v>
      </c>
      <c r="F13" s="42">
        <f>SUBTOTAL(1,F9:F11)</f>
        <v>75.666666666666671</v>
      </c>
      <c r="G13" s="42">
        <f>SUBTOTAL(1,G9:G11)</f>
        <v>78.666666666666671</v>
      </c>
      <c r="H13" s="42">
        <f>SUBTOTAL(1,H9:H11)</f>
        <v>92.666666666666671</v>
      </c>
    </row>
    <row r="14" spans="1:8" outlineLevel="3" x14ac:dyDescent="0.4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">
      <c r="A15" s="6"/>
      <c r="B15" s="6"/>
      <c r="C15" s="6"/>
      <c r="D15" s="39" t="s">
        <v>264</v>
      </c>
      <c r="E15" s="6"/>
      <c r="F15" s="6"/>
      <c r="G15" s="6"/>
      <c r="H15" s="6">
        <f>SUBTOTAL(4,H14:H14)</f>
        <v>88</v>
      </c>
    </row>
    <row r="16" spans="1:8" outlineLevel="3" x14ac:dyDescent="0.4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">
      <c r="A17" s="6"/>
      <c r="B17" s="6"/>
      <c r="C17" s="6"/>
      <c r="D17" s="39" t="s">
        <v>265</v>
      </c>
      <c r="E17" s="6"/>
      <c r="F17" s="6"/>
      <c r="G17" s="6"/>
      <c r="H17" s="6">
        <f>SUBTOTAL(4,H16:H16)</f>
        <v>90</v>
      </c>
    </row>
    <row r="18" spans="1:8" outlineLevel="1" x14ac:dyDescent="0.4">
      <c r="A18" s="6"/>
      <c r="B18" s="6"/>
      <c r="C18" s="39" t="s">
        <v>261</v>
      </c>
      <c r="D18" s="6"/>
      <c r="E18" s="42">
        <f>SUBTOTAL(1,E14:E16)</f>
        <v>93.5</v>
      </c>
      <c r="F18" s="42">
        <f>SUBTOTAL(1,F14:F16)</f>
        <v>94.5</v>
      </c>
      <c r="G18" s="42">
        <f>SUBTOTAL(1,G14:G16)</f>
        <v>85</v>
      </c>
      <c r="H18" s="42">
        <f>SUBTOTAL(1,H14:H16)</f>
        <v>89</v>
      </c>
    </row>
    <row r="19" spans="1:8" outlineLevel="3" x14ac:dyDescent="0.4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">
      <c r="A21" s="6"/>
      <c r="B21" s="6"/>
      <c r="C21" s="6"/>
      <c r="D21" s="39" t="s">
        <v>264</v>
      </c>
      <c r="E21" s="6"/>
      <c r="F21" s="6"/>
      <c r="G21" s="6"/>
      <c r="H21" s="6">
        <f>SUBTOTAL(4,H19:H20)</f>
        <v>95</v>
      </c>
    </row>
    <row r="22" spans="1:8" outlineLevel="3" x14ac:dyDescent="0.4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">
      <c r="A23" s="40"/>
      <c r="B23" s="40"/>
      <c r="C23" s="40"/>
      <c r="D23" s="41" t="s">
        <v>265</v>
      </c>
      <c r="E23" s="40"/>
      <c r="F23" s="40"/>
      <c r="G23" s="40"/>
      <c r="H23" s="40">
        <f>SUBTOTAL(4,H22:H22)</f>
        <v>98</v>
      </c>
    </row>
    <row r="24" spans="1:8" outlineLevel="1" x14ac:dyDescent="0.4">
      <c r="A24" s="40"/>
      <c r="B24" s="40"/>
      <c r="C24" s="41" t="s">
        <v>262</v>
      </c>
      <c r="D24" s="40"/>
      <c r="E24" s="43">
        <f>SUBTOTAL(1,E19:E22)</f>
        <v>70.333333333333329</v>
      </c>
      <c r="F24" s="43">
        <f>SUBTOTAL(1,F19:F22)</f>
        <v>68</v>
      </c>
      <c r="G24" s="43">
        <f>SUBTOTAL(1,G19:G22)</f>
        <v>54</v>
      </c>
      <c r="H24" s="43">
        <f>SUBTOTAL(1,H19:H22)</f>
        <v>94.333333333333329</v>
      </c>
    </row>
    <row r="25" spans="1:8" x14ac:dyDescent="0.4">
      <c r="A25" s="40"/>
      <c r="B25" s="40"/>
      <c r="C25" s="41"/>
      <c r="D25" s="41" t="s">
        <v>266</v>
      </c>
      <c r="E25" s="40"/>
      <c r="F25" s="40"/>
      <c r="G25" s="40"/>
      <c r="H25" s="40">
        <f>SUBTOTAL(4,H4:H22)</f>
        <v>98</v>
      </c>
    </row>
    <row r="26" spans="1:8" x14ac:dyDescent="0.4">
      <c r="A26" s="40"/>
      <c r="B26" s="40"/>
      <c r="C26" s="41" t="s">
        <v>263</v>
      </c>
      <c r="D26" s="40"/>
      <c r="E26" s="43">
        <f>SUBTOTAL(1,E4:E22)</f>
        <v>75.3</v>
      </c>
      <c r="F26" s="43">
        <f>SUBTOTAL(1,F4:F22)</f>
        <v>78</v>
      </c>
      <c r="G26" s="43">
        <f>SUBTOTAL(1,G4:G22)</f>
        <v>74.2</v>
      </c>
      <c r="H26" s="43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topLeftCell="A7" workbookViewId="0">
      <selection activeCell="K18" sqref="K18"/>
    </sheetView>
  </sheetViews>
  <sheetFormatPr defaultRowHeight="17.399999999999999" x14ac:dyDescent="0.4"/>
  <sheetData>
    <row r="1" spans="1:6" x14ac:dyDescent="0.4">
      <c r="A1" s="27" t="s">
        <v>122</v>
      </c>
      <c r="B1" s="27"/>
      <c r="C1" s="27"/>
      <c r="D1" s="27"/>
      <c r="E1" s="27"/>
      <c r="F1" s="27"/>
    </row>
    <row r="2" spans="1:6" x14ac:dyDescent="0.4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4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4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4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4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4">
      <c r="A8" s="27" t="s">
        <v>123</v>
      </c>
      <c r="B8" s="27"/>
      <c r="C8" s="27"/>
      <c r="D8" s="27"/>
      <c r="E8" s="27"/>
      <c r="F8" s="27"/>
    </row>
    <row r="9" spans="1:6" x14ac:dyDescent="0.4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4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4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4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4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4">
      <c r="A15" s="27" t="s">
        <v>124</v>
      </c>
      <c r="B15" s="27"/>
      <c r="C15" s="27"/>
      <c r="D15" s="27"/>
      <c r="E15" s="27"/>
      <c r="F15" s="27"/>
    </row>
    <row r="16" spans="1:6" x14ac:dyDescent="0.4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4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4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4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4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4">
      <c r="A22" s="27" t="s">
        <v>125</v>
      </c>
      <c r="B22" s="27"/>
      <c r="C22" s="27"/>
      <c r="D22" s="27"/>
      <c r="E22" s="27"/>
      <c r="F22" s="27"/>
    </row>
    <row r="23" spans="1:6" x14ac:dyDescent="0.4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4">
      <c r="A24" s="6" t="s">
        <v>44</v>
      </c>
      <c r="B24" s="6"/>
      <c r="C24" s="6"/>
      <c r="D24" s="6"/>
      <c r="E24" s="6"/>
      <c r="F24" s="6"/>
    </row>
    <row r="25" spans="1:6" x14ac:dyDescent="0.4">
      <c r="A25" s="6" t="s">
        <v>45</v>
      </c>
      <c r="B25" s="6"/>
      <c r="C25" s="6"/>
      <c r="D25" s="6"/>
      <c r="E25" s="6"/>
      <c r="F25" s="6"/>
    </row>
  </sheetData>
  <dataConsolidate function="count" link="1">
    <dataRefs count="3">
      <dataRef ref="A2:F4" sheet="분석작업-2"/>
      <dataRef ref="A9:F11" sheet="분석작업-2"/>
      <dataRef ref="A16:F18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activeCell="A3" sqref="A3"/>
    </sheetView>
  </sheetViews>
  <sheetFormatPr defaultRowHeight="17.399999999999999" x14ac:dyDescent="0.4"/>
  <cols>
    <col min="1" max="1" width="11.09765625" bestFit="1" customWidth="1"/>
    <col min="4" max="4" width="9.296875" bestFit="1" customWidth="1"/>
  </cols>
  <sheetData>
    <row r="1" spans="1:8" ht="21" x14ac:dyDescent="0.4">
      <c r="A1" s="22" t="s">
        <v>134</v>
      </c>
      <c r="B1" s="22"/>
      <c r="C1" s="22"/>
      <c r="D1" s="22"/>
      <c r="E1" s="22"/>
      <c r="F1" s="22"/>
      <c r="G1" s="22"/>
      <c r="H1" s="22"/>
    </row>
    <row r="2" spans="1:8" x14ac:dyDescent="0.4">
      <c r="H2" s="14" t="s">
        <v>135</v>
      </c>
    </row>
    <row r="3" spans="1:8" x14ac:dyDescent="0.4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4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H8" sqref="H8"/>
    </sheetView>
  </sheetViews>
  <sheetFormatPr defaultRowHeight="17.399999999999999" x14ac:dyDescent="0.4"/>
  <cols>
    <col min="3" max="3" width="10.3984375" bestFit="1" customWidth="1"/>
    <col min="4" max="4" width="9.5" bestFit="1" customWidth="1"/>
    <col min="5" max="5" width="12.59765625" customWidth="1"/>
    <col min="6" max="6" width="6.59765625" customWidth="1"/>
    <col min="7" max="7" width="9.59765625" customWidth="1"/>
  </cols>
  <sheetData>
    <row r="1" spans="1:5" ht="21" x14ac:dyDescent="0.4">
      <c r="A1" s="22" t="s">
        <v>153</v>
      </c>
      <c r="B1" s="22"/>
      <c r="C1" s="22"/>
      <c r="D1" s="22"/>
      <c r="E1" s="22"/>
    </row>
    <row r="3" spans="1:5" x14ac:dyDescent="0.4">
      <c r="A3" s="34" t="s">
        <v>154</v>
      </c>
      <c r="B3" s="34" t="s">
        <v>155</v>
      </c>
      <c r="C3" s="34" t="s">
        <v>156</v>
      </c>
      <c r="D3" s="34" t="s">
        <v>157</v>
      </c>
      <c r="E3" s="34" t="s">
        <v>158</v>
      </c>
    </row>
    <row r="4" spans="1:5" x14ac:dyDescent="0.4">
      <c r="A4" s="34">
        <v>1</v>
      </c>
      <c r="B4" s="34">
        <v>1</v>
      </c>
      <c r="C4" s="34">
        <v>4</v>
      </c>
      <c r="D4" s="34" t="s">
        <v>159</v>
      </c>
      <c r="E4" s="44">
        <v>8000000</v>
      </c>
    </row>
    <row r="5" spans="1:5" x14ac:dyDescent="0.4">
      <c r="A5" s="34">
        <v>1</v>
      </c>
      <c r="B5" s="34">
        <v>2</v>
      </c>
      <c r="C5" s="34">
        <v>119</v>
      </c>
      <c r="D5" s="34" t="s">
        <v>160</v>
      </c>
      <c r="E5" s="44">
        <v>4000000</v>
      </c>
    </row>
    <row r="6" spans="1:5" x14ac:dyDescent="0.4">
      <c r="A6" s="34">
        <v>2</v>
      </c>
      <c r="B6" s="34">
        <v>1</v>
      </c>
      <c r="C6" s="34">
        <v>119</v>
      </c>
      <c r="D6" s="34" t="s">
        <v>160</v>
      </c>
      <c r="E6" s="44">
        <v>5681818</v>
      </c>
    </row>
    <row r="7" spans="1:5" x14ac:dyDescent="0.4">
      <c r="A7" s="34">
        <v>2</v>
      </c>
      <c r="B7" s="34">
        <v>2</v>
      </c>
      <c r="C7" s="34">
        <v>119</v>
      </c>
      <c r="D7" s="34" t="s">
        <v>160</v>
      </c>
      <c r="E7" s="44">
        <v>1600000</v>
      </c>
    </row>
    <row r="8" spans="1:5" x14ac:dyDescent="0.4">
      <c r="A8" s="34">
        <v>2</v>
      </c>
      <c r="B8" s="34">
        <v>3</v>
      </c>
      <c r="C8" s="34">
        <v>119</v>
      </c>
      <c r="D8" s="34" t="s">
        <v>160</v>
      </c>
      <c r="E8" s="44">
        <v>2320000</v>
      </c>
    </row>
    <row r="9" spans="1:5" x14ac:dyDescent="0.4">
      <c r="A9" s="34">
        <v>5</v>
      </c>
      <c r="B9" s="34">
        <v>2</v>
      </c>
      <c r="C9" s="34">
        <v>2</v>
      </c>
      <c r="D9" s="34" t="s">
        <v>161</v>
      </c>
      <c r="E9" s="44">
        <v>5184000</v>
      </c>
    </row>
    <row r="10" spans="1:5" x14ac:dyDescent="0.4">
      <c r="A10" s="34">
        <v>6</v>
      </c>
      <c r="B10" s="34">
        <v>2</v>
      </c>
      <c r="C10" s="34">
        <v>2</v>
      </c>
      <c r="D10" s="34" t="s">
        <v>161</v>
      </c>
      <c r="E10" s="44">
        <v>636364</v>
      </c>
    </row>
    <row r="11" spans="1:5" x14ac:dyDescent="0.4">
      <c r="A11" s="34">
        <v>6</v>
      </c>
      <c r="B11" s="34">
        <v>3</v>
      </c>
      <c r="C11" s="34">
        <v>2</v>
      </c>
      <c r="D11" s="34" t="s">
        <v>161</v>
      </c>
      <c r="E11" s="44">
        <v>3409091</v>
      </c>
    </row>
    <row r="12" spans="1:5" x14ac:dyDescent="0.4">
      <c r="A12" s="34">
        <v>6</v>
      </c>
      <c r="B12" s="34">
        <v>1</v>
      </c>
      <c r="C12" s="34">
        <v>119</v>
      </c>
      <c r="D12" s="34" t="s">
        <v>160</v>
      </c>
      <c r="E12" s="44">
        <v>568182</v>
      </c>
    </row>
    <row r="13" spans="1:5" x14ac:dyDescent="0.4">
      <c r="A13" s="34">
        <v>7</v>
      </c>
      <c r="B13" s="34">
        <v>1</v>
      </c>
      <c r="C13" s="34">
        <v>2</v>
      </c>
      <c r="D13" s="34" t="s">
        <v>161</v>
      </c>
      <c r="E13" s="44">
        <v>568182</v>
      </c>
    </row>
    <row r="14" spans="1:5" x14ac:dyDescent="0.4">
      <c r="A14" s="34">
        <v>8</v>
      </c>
      <c r="B14" s="34">
        <v>1</v>
      </c>
      <c r="C14" s="34">
        <v>2</v>
      </c>
      <c r="D14" s="34" t="s">
        <v>161</v>
      </c>
      <c r="E14" s="44">
        <v>559091</v>
      </c>
    </row>
    <row r="15" spans="1:5" x14ac:dyDescent="0.4">
      <c r="A15" s="33" t="s">
        <v>88</v>
      </c>
      <c r="B15" s="33"/>
      <c r="C15" s="33"/>
      <c r="D15" s="33"/>
      <c r="E15" s="45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김수빈</cp:lastModifiedBy>
  <dcterms:created xsi:type="dcterms:W3CDTF">2023-04-27T08:01:32Z</dcterms:created>
  <dcterms:modified xsi:type="dcterms:W3CDTF">2026-02-01T15:04:28Z</dcterms:modified>
</cp:coreProperties>
</file>