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홍석\Desktop\"/>
    </mc:Choice>
  </mc:AlternateContent>
  <xr:revisionPtr revIDLastSave="0" documentId="13_ncr:1_{B88F47F4-0A2D-4737-8A4B-4801FB7DCF29}" xr6:coauthVersionLast="47" xr6:coauthVersionMax="47" xr10:uidLastSave="{00000000-0000-0000-0000-000000000000}"/>
  <bookViews>
    <workbookView xWindow="-120" yWindow="16080" windowWidth="29040" windowHeight="15840" tabRatio="816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7" l="1"/>
  <c r="D11" i="7"/>
  <c r="B11" i="7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19" i="5" s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</calcChain>
</file>

<file path=xl/sharedStrings.xml><?xml version="1.0" encoding="utf-8"?>
<sst xmlns="http://schemas.openxmlformats.org/spreadsheetml/2006/main" count="363" uniqueCount="233">
  <si>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</si>
  <si>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</si>
  <si>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</si>
  <si>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</si>
  <si>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</si>
  <si>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</si>
  <si>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</si>
  <si>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</si>
  <si>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</si>
  <si>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</si>
  <si>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</si>
  <si>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</si>
  <si>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</si>
  <si>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</si>
  <si>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</si>
  <si>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</si>
  <si>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</si>
  <si>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</si>
  <si>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</si>
  <si>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</si>
  <si>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</si>
  <si>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</si>
  <si>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</si>
  <si>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</si>
  <si>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</si>
  <si>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</si>
  <si>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</si>
  <si>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승리</t>
  </si>
  <si>
    <t>패</t>
  </si>
  <si>
    <t>척척박사</t>
  </si>
  <si>
    <t>레이나</t>
  </si>
  <si>
    <t>금토끼</t>
  </si>
  <si>
    <t>제우스</t>
  </si>
  <si>
    <t>이카루스</t>
  </si>
  <si>
    <t>정복자</t>
  </si>
  <si>
    <t>검은망토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</si>
  <si>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</si>
  <si>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</si>
  <si>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</si>
  <si>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</si>
  <si>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</si>
  <si>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</si>
  <si>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</si>
  <si>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</si>
  <si>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</si>
  <si>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</si>
  <si>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</si>
  <si>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</si>
  <si>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</si>
  <si>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</si>
  <si>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</si>
  <si>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</si>
  <si>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</si>
  <si>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</si>
  <si>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</si>
  <si>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</si>
  <si>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</si>
  <si>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</si>
  <si>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</si>
  <si>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</si>
  <si>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</si>
  <si>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</si>
  <si>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</si>
  <si>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</si>
  <si>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</si>
  <si>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</si>
  <si>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</si>
  <si>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</si>
  <si>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</si>
  <si>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</si>
  <si>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</si>
  <si>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</si>
  <si>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</si>
  <si>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</si>
  <si>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</si>
  <si>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등산 동호회 회원 현황</t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</si>
  <si>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</si>
  <si>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</si>
  <si>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</si>
  <si>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</si>
  <si>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</si>
  <si>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</si>
  <si>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</si>
  <si>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</si>
  <si>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</si>
  <si>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</si>
  <si>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</si>
  <si>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</si>
  <si>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</si>
  <si>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</si>
  <si>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</si>
  <si>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</si>
  <si>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</si>
  <si>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</si>
  <si>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</si>
  <si>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</si>
  <si>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</si>
  <si>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</si>
  <si>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</si>
  <si>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</si>
  <si>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</si>
  <si>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</si>
  <si>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</si>
  <si>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</si>
  <si>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</si>
  <si>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</si>
  <si>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</si>
  <si>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</si>
  <si>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</si>
  <si>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</si>
  <si>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</si>
  <si>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</si>
  <si>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</si>
  <si>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</si>
  <si>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</si>
  <si>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</si>
  <si>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</si>
  <si>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</si>
  <si>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</si>
  <si>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</si>
  <si>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</si>
  <si>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</si>
  <si>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</si>
  <si>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</si>
  <si>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</si>
  <si>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</si>
  <si>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</si>
  <si>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</si>
  <si>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</si>
  <si>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</si>
  <si>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</si>
  <si>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</si>
  <si>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</si>
  <si>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</si>
  <si>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</si>
  <si>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</si>
  <si>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</si>
  <si>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</si>
  <si>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</si>
  <si>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</si>
  <si>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</si>
  <si>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</si>
  <si>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</si>
  <si>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</si>
  <si>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</si>
  <si>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</si>
  <si>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</si>
  <si>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</si>
  <si>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</si>
  <si>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</si>
  <si>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</si>
  <si>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</si>
  <si>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</si>
  <si>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</si>
  <si>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</si>
  <si>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</si>
  <si>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</si>
  <si>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</si>
  <si>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</si>
  <si>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</si>
  <si>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</si>
  <si>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</si>
  <si>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</si>
  <si>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</si>
  <si>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</si>
  <si>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</si>
  <si>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</si>
  <si>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</si>
  <si>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</si>
  <si>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</si>
  <si>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</si>
  <si>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</si>
  <si>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</si>
  <si>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</si>
  <si>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</si>
  <si>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</si>
  <si>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</si>
  <si>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</si>
  <si>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</si>
  <si>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</si>
  <si>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</si>
  <si>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</si>
  <si>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</si>
  <si>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</si>
  <si>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</si>
  <si>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</si>
  <si>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</si>
  <si>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</si>
  <si>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</si>
  <si>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</si>
  <si>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</si>
  <si>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</si>
  <si>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</si>
  <si>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</si>
  <si>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</si>
  <si>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</si>
  <si>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</si>
  <si>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</si>
  <si>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</si>
  <si>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</si>
  <si>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</si>
  <si>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</si>
  <si>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</si>
  <si>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</si>
  <si>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</si>
  <si>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</si>
  <si>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</si>
  <si>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</si>
  <si>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</si>
  <si>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</si>
  <si>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</si>
  <si>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</si>
  <si>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</si>
  <si>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</si>
  <si>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</si>
  <si>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</si>
  <si>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전반기 제품판매현황</t>
    <phoneticPr fontId="1" type="noConversion"/>
  </si>
  <si>
    <t>제품코드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</si>
  <si>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</si>
  <si>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</si>
  <si>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</si>
  <si>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</si>
  <si>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</si>
  <si>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</si>
  <si>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평균</t>
    <phoneticPr fontId="1" type="noConversion"/>
  </si>
  <si>
    <t>MR23L</t>
    <phoneticPr fontId="1" type="noConversion"/>
  </si>
  <si>
    <t>CT54S</t>
    <phoneticPr fontId="1" type="noConversion"/>
  </si>
  <si>
    <t>BP03T</t>
    <phoneticPr fontId="1" type="noConversion"/>
  </si>
  <si>
    <t>WX72N</t>
    <phoneticPr fontId="1" type="noConversion"/>
  </si>
  <si>
    <t>RE59P</t>
    <phoneticPr fontId="1" type="noConversion"/>
  </si>
  <si>
    <t>HN64F</t>
    <phoneticPr fontId="1" type="noConversion"/>
  </si>
  <si>
    <t>UI92W</t>
    <phoneticPr fontId="1" type="noConversion"/>
  </si>
  <si>
    <t>JH88D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</si>
</sst>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7" formatCode="#,##0_ "/>
    <numFmt numFmtId="178" formatCode="_-* #,##0.0_-;\-* #,##0.0_-;_-* &quot;-&quot;?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4" fontId="0" fillId="0" borderId="0" xfId="0" applyNumberForma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41" fontId="0" fillId="0" borderId="1" xfId="1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0" fillId="0" borderId="1" xfId="1" applyNumberFormat="1" applyFont="1" applyBorder="1" applyAlignmen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세단</c:v>
                </c:pt>
                <c:pt idx="1">
                  <c:v>미니밴</c:v>
                </c:pt>
                <c:pt idx="2">
                  <c:v>해치백</c:v>
                </c:pt>
                <c:pt idx="3">
                  <c:v>리무진</c:v>
                </c:pt>
                <c:pt idx="4">
                  <c:v>쿠페</c:v>
                </c:pt>
              </c:strCache>
            </c:strRef>
          </c:cat>
          <c:val>
            <c:numRef>
              <c:f>차트작업!$B$4:$B$8</c:f>
              <c:numCache>
                <c:formatCode>#,##0_ </c:formatCode>
                <c:ptCount val="5"/>
                <c:pt idx="0">
                  <c:v>50000</c:v>
                </c:pt>
                <c:pt idx="1">
                  <c:v>80000</c:v>
                </c:pt>
                <c:pt idx="2">
                  <c:v>45000</c:v>
                </c:pt>
                <c:pt idx="3">
                  <c:v>100000</c:v>
                </c:pt>
                <c:pt idx="4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할인액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세단</c:v>
                </c:pt>
                <c:pt idx="1">
                  <c:v>미니밴</c:v>
                </c:pt>
                <c:pt idx="2">
                  <c:v>해치백</c:v>
                </c:pt>
                <c:pt idx="3">
                  <c:v>리무진</c:v>
                </c:pt>
                <c:pt idx="4">
                  <c:v>쿠페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225000</c:v>
                </c:pt>
                <c:pt idx="1">
                  <c:v>896000</c:v>
                </c:pt>
                <c:pt idx="2">
                  <c:v>135000</c:v>
                </c:pt>
                <c:pt idx="3">
                  <c:v>200000</c:v>
                </c:pt>
                <c:pt idx="4">
                  <c:v>252000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13-4804-8C72-ADDC91C704E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세단</c:v>
                </c:pt>
                <c:pt idx="1">
                  <c:v>미니밴</c:v>
                </c:pt>
                <c:pt idx="2">
                  <c:v>해치백</c:v>
                </c:pt>
                <c:pt idx="3">
                  <c:v>리무진</c:v>
                </c:pt>
                <c:pt idx="4">
                  <c:v>쿠페</c:v>
                </c:pt>
              </c:strCache>
            </c:str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1500000</c:v>
                </c:pt>
                <c:pt idx="1">
                  <c:v>4480000</c:v>
                </c:pt>
                <c:pt idx="2">
                  <c:v>1125000</c:v>
                </c:pt>
                <c:pt idx="3">
                  <c:v>2000000</c:v>
                </c:pt>
                <c:pt idx="4">
                  <c:v>1400000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2632432"/>
        <c:axId val="1502633392"/>
      </c:bar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45FA13B1-FF6E-DE0D-35CE-99B8B14E2980}"/>
            </a:ext>
          </a:extLst>
        </xdr:cNvPr>
        <xdr:cNvSpPr/>
      </xdr:nvSpPr>
      <xdr:spPr>
        <a:xfrm>
          <a:off x="3743325" y="1143000"/>
          <a:ext cx="1314450" cy="4381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7" x14ac:dyDescent="0.45"/>
  <cols>
    <col min="2" max="2" width="9.4140625" bestFit="1" customWidth="1"/>
    <col min="3" max="3" width="10.58203125" bestFit="1" customWidth="1"/>
    <col min="6" max="6" width="10.4140625" bestFit="1" customWidth="1"/>
  </cols>
  <sheetData>
    <row r="1" spans="1:6" x14ac:dyDescent="0.45">
      <c r="A1" t="s">
        <v>0</v>
      </c>
    </row>
    <row r="3" spans="1:6" x14ac:dyDescent="0.45">
      <c r="A3" s="1"/>
      <c r="B3" s="1"/>
      <c r="C3" s="1"/>
      <c r="D3" s="1"/>
      <c r="E3" s="1"/>
      <c r="F3" s="1"/>
    </row>
    <row r="4" spans="1:6" x14ac:dyDescent="0.45">
      <c r="A4" s="1"/>
      <c r="B4" s="1"/>
      <c r="C4" s="2"/>
      <c r="D4" s="1"/>
      <c r="E4" s="1"/>
      <c r="F4" s="1"/>
    </row>
    <row r="5" spans="1:6" x14ac:dyDescent="0.45">
      <c r="A5" s="1"/>
      <c r="B5" s="1"/>
      <c r="C5" s="2"/>
      <c r="D5" s="1"/>
      <c r="E5" s="1"/>
      <c r="F5" s="1"/>
    </row>
    <row r="6" spans="1:6" x14ac:dyDescent="0.45">
      <c r="A6" s="1"/>
      <c r="B6" s="1"/>
      <c r="C6" s="2"/>
      <c r="D6" s="1"/>
      <c r="E6" s="1"/>
      <c r="F6" s="1"/>
    </row>
    <row r="7" spans="1:6" x14ac:dyDescent="0.45">
      <c r="A7" s="1"/>
      <c r="B7" s="1"/>
      <c r="C7" s="2"/>
      <c r="D7" s="1"/>
      <c r="E7" s="1"/>
      <c r="F7" s="1"/>
    </row>
    <row r="8" spans="1:6" x14ac:dyDescent="0.45">
      <c r="A8" s="1"/>
      <c r="B8" s="1"/>
      <c r="C8" s="2"/>
      <c r="D8" s="1"/>
      <c r="E8" s="1"/>
      <c r="F8" s="1"/>
    </row>
    <row r="9" spans="1:6" x14ac:dyDescent="0.45">
      <c r="A9" s="1"/>
      <c r="B9" s="1"/>
      <c r="C9" s="2"/>
      <c r="D9" s="1"/>
      <c r="E9" s="1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workbookViewId="0"/>
  </sheetViews>
  <sheetFormatPr defaultRowHeight="17" x14ac:dyDescent="0.45"/>
  <cols>
    <col min="5" max="5" width="11.58203125" bestFit="1" customWidth="1"/>
    <col min="6" max="6" width="11.08203125" bestFit="1" customWidth="1"/>
    <col min="7" max="7" width="14.33203125" bestFit="1" customWidth="1"/>
  </cols>
  <sheetData>
    <row r="2" spans="2:7" ht="21" x14ac:dyDescent="0.45">
      <c r="D2" s="10" t="s">
        <v>75</v>
      </c>
    </row>
    <row r="4" spans="2:7" x14ac:dyDescent="0.45">
      <c r="B4" t="s">
        <v>9</v>
      </c>
      <c r="C4" t="s">
        <v>10</v>
      </c>
      <c r="D4" t="s">
        <v>76</v>
      </c>
      <c r="E4" t="s">
        <v>77</v>
      </c>
      <c r="F4" t="s">
        <v>11</v>
      </c>
      <c r="G4" t="s">
        <v>78</v>
      </c>
    </row>
    <row r="5" spans="2:7" x14ac:dyDescent="0.45">
      <c r="B5" t="s">
        <v>79</v>
      </c>
      <c r="C5" t="s">
        <v>15</v>
      </c>
      <c r="D5" t="s">
        <v>80</v>
      </c>
      <c r="E5" t="s">
        <v>81</v>
      </c>
      <c r="F5" s="11">
        <v>31028</v>
      </c>
      <c r="G5" t="s">
        <v>82</v>
      </c>
    </row>
    <row r="6" spans="2:7" x14ac:dyDescent="0.45">
      <c r="B6" t="s">
        <v>83</v>
      </c>
      <c r="C6" t="s">
        <v>13</v>
      </c>
      <c r="D6" t="s">
        <v>84</v>
      </c>
      <c r="E6" t="s">
        <v>85</v>
      </c>
      <c r="F6" s="11">
        <v>32755</v>
      </c>
      <c r="G6" t="s">
        <v>86</v>
      </c>
    </row>
    <row r="7" spans="2:7" x14ac:dyDescent="0.45">
      <c r="B7" t="s">
        <v>87</v>
      </c>
      <c r="C7" t="s">
        <v>13</v>
      </c>
      <c r="D7" t="s">
        <v>84</v>
      </c>
      <c r="E7" t="s">
        <v>88</v>
      </c>
      <c r="F7" s="11">
        <v>31747</v>
      </c>
      <c r="G7" t="s">
        <v>89</v>
      </c>
    </row>
    <row r="8" spans="2:7" x14ac:dyDescent="0.45">
      <c r="B8" t="s">
        <v>90</v>
      </c>
      <c r="C8" t="s">
        <v>13</v>
      </c>
      <c r="D8" t="s">
        <v>91</v>
      </c>
      <c r="E8" t="s">
        <v>92</v>
      </c>
      <c r="F8" s="11">
        <v>33256</v>
      </c>
      <c r="G8" t="s">
        <v>93</v>
      </c>
    </row>
    <row r="9" spans="2:7" x14ac:dyDescent="0.45">
      <c r="B9" t="s">
        <v>94</v>
      </c>
      <c r="C9" t="s">
        <v>15</v>
      </c>
      <c r="D9" t="s">
        <v>84</v>
      </c>
      <c r="E9" t="s">
        <v>95</v>
      </c>
      <c r="F9" s="11">
        <v>32739</v>
      </c>
      <c r="G9" t="s">
        <v>96</v>
      </c>
    </row>
    <row r="10" spans="2:7" x14ac:dyDescent="0.45">
      <c r="B10" t="s">
        <v>97</v>
      </c>
      <c r="C10" t="s">
        <v>15</v>
      </c>
      <c r="D10" t="s">
        <v>98</v>
      </c>
      <c r="E10" t="s">
        <v>99</v>
      </c>
      <c r="F10" s="11">
        <v>31544</v>
      </c>
      <c r="G10" t="s">
        <v>100</v>
      </c>
    </row>
    <row r="11" spans="2:7" x14ac:dyDescent="0.45">
      <c r="B11" t="s">
        <v>101</v>
      </c>
      <c r="C11" t="s">
        <v>13</v>
      </c>
      <c r="D11" t="s">
        <v>84</v>
      </c>
      <c r="E11" t="s">
        <v>102</v>
      </c>
      <c r="F11" s="11">
        <v>30497</v>
      </c>
      <c r="G11" t="s">
        <v>103</v>
      </c>
    </row>
    <row r="12" spans="2:7" x14ac:dyDescent="0.45">
      <c r="B12" t="s">
        <v>104</v>
      </c>
      <c r="C12" t="s">
        <v>13</v>
      </c>
      <c r="D12" t="s">
        <v>91</v>
      </c>
      <c r="E12" t="s">
        <v>105</v>
      </c>
      <c r="F12" s="11">
        <v>33322</v>
      </c>
      <c r="G12" t="s">
        <v>106</v>
      </c>
    </row>
    <row r="13" spans="2:7" x14ac:dyDescent="0.45">
      <c r="B13" t="s">
        <v>107</v>
      </c>
      <c r="C13" t="s">
        <v>15</v>
      </c>
      <c r="D13" t="s">
        <v>98</v>
      </c>
      <c r="E13" t="s">
        <v>108</v>
      </c>
      <c r="F13" s="11">
        <v>32371</v>
      </c>
      <c r="G13" t="s">
        <v>109</v>
      </c>
    </row>
    <row r="14" spans="2:7" x14ac:dyDescent="0.45">
      <c r="B14" t="s">
        <v>110</v>
      </c>
      <c r="C14" t="s">
        <v>13</v>
      </c>
      <c r="D14" t="s">
        <v>111</v>
      </c>
      <c r="E14" t="s">
        <v>112</v>
      </c>
      <c r="F14" s="11">
        <v>34257</v>
      </c>
      <c r="G14" t="s">
        <v>113</v>
      </c>
    </row>
    <row r="15" spans="2:7" x14ac:dyDescent="0.45">
      <c r="B15" t="s">
        <v>114</v>
      </c>
      <c r="C15" t="s">
        <v>13</v>
      </c>
      <c r="D15" t="s">
        <v>84</v>
      </c>
      <c r="E15" t="s">
        <v>115</v>
      </c>
      <c r="F15" s="11">
        <v>31232</v>
      </c>
      <c r="G15" t="s">
        <v>116</v>
      </c>
    </row>
    <row r="16" spans="2:7" x14ac:dyDescent="0.45">
      <c r="B16" t="s">
        <v>117</v>
      </c>
      <c r="C16" t="s">
        <v>15</v>
      </c>
      <c r="D16" t="s">
        <v>111</v>
      </c>
      <c r="E16" t="s">
        <v>118</v>
      </c>
      <c r="F16" s="11">
        <v>32930</v>
      </c>
      <c r="G16" t="s">
        <v>119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sqref="A1:F1"/>
    </sheetView>
  </sheetViews>
  <sheetFormatPr defaultRowHeight="17" x14ac:dyDescent="0.45"/>
  <cols>
    <col min="1" max="1" width="12.33203125" bestFit="1" customWidth="1"/>
    <col min="5" max="5" width="8.83203125" bestFit="1" customWidth="1"/>
    <col min="6" max="6" width="12.75" bestFit="1" customWidth="1"/>
  </cols>
  <sheetData>
    <row r="1" spans="1:6" ht="21" x14ac:dyDescent="0.45">
      <c r="A1" s="18" t="s">
        <v>120</v>
      </c>
      <c r="B1" s="18"/>
      <c r="C1" s="18"/>
      <c r="D1" s="18"/>
      <c r="E1" s="18"/>
      <c r="F1" s="18"/>
    </row>
    <row r="3" spans="1:6" x14ac:dyDescent="0.45">
      <c r="A3" s="6" t="s">
        <v>121</v>
      </c>
      <c r="B3" s="6" t="s">
        <v>122</v>
      </c>
      <c r="C3" s="6" t="s">
        <v>123</v>
      </c>
      <c r="D3" s="6" t="s">
        <v>124</v>
      </c>
      <c r="E3" s="6" t="s">
        <v>125</v>
      </c>
      <c r="F3" s="6" t="s">
        <v>126</v>
      </c>
    </row>
    <row r="4" spans="1:6" x14ac:dyDescent="0.45">
      <c r="A4" s="6" t="s">
        <v>127</v>
      </c>
      <c r="B4" s="6" t="s">
        <v>128</v>
      </c>
      <c r="C4" s="6">
        <v>20</v>
      </c>
      <c r="D4" s="9">
        <v>60000</v>
      </c>
      <c r="E4" s="6" t="s">
        <v>129</v>
      </c>
      <c r="F4" s="6" t="s">
        <v>130</v>
      </c>
    </row>
    <row r="5" spans="1:6" x14ac:dyDescent="0.45">
      <c r="A5" s="6" t="s">
        <v>131</v>
      </c>
      <c r="B5" s="6" t="s">
        <v>132</v>
      </c>
      <c r="C5" s="6">
        <v>16</v>
      </c>
      <c r="D5" s="9">
        <v>50000</v>
      </c>
      <c r="E5" s="6" t="s">
        <v>133</v>
      </c>
      <c r="F5" s="6" t="s">
        <v>134</v>
      </c>
    </row>
    <row r="6" spans="1:6" x14ac:dyDescent="0.45">
      <c r="A6" s="6" t="s">
        <v>135</v>
      </c>
      <c r="B6" s="6" t="s">
        <v>136</v>
      </c>
      <c r="C6" s="6">
        <v>32</v>
      </c>
      <c r="D6" s="9">
        <v>45000</v>
      </c>
      <c r="E6" s="6" t="s">
        <v>137</v>
      </c>
      <c r="F6" s="6" t="s">
        <v>134</v>
      </c>
    </row>
    <row r="7" spans="1:6" x14ac:dyDescent="0.45">
      <c r="A7" s="6" t="s">
        <v>138</v>
      </c>
      <c r="B7" s="6" t="s">
        <v>139</v>
      </c>
      <c r="C7" s="6">
        <v>18</v>
      </c>
      <c r="D7" s="9">
        <v>70000</v>
      </c>
      <c r="E7" s="6" t="s">
        <v>129</v>
      </c>
      <c r="F7" s="6" t="s">
        <v>140</v>
      </c>
    </row>
    <row r="8" spans="1:6" x14ac:dyDescent="0.45">
      <c r="A8" s="6" t="s">
        <v>141</v>
      </c>
      <c r="B8" s="6" t="s">
        <v>142</v>
      </c>
      <c r="C8" s="6">
        <v>20</v>
      </c>
      <c r="D8" s="9">
        <v>55000</v>
      </c>
      <c r="E8" s="6" t="s">
        <v>143</v>
      </c>
      <c r="F8" s="6" t="s">
        <v>140</v>
      </c>
    </row>
    <row r="9" spans="1:6" x14ac:dyDescent="0.45">
      <c r="A9" s="6" t="s">
        <v>144</v>
      </c>
      <c r="B9" s="6" t="s">
        <v>145</v>
      </c>
      <c r="C9" s="6">
        <v>12</v>
      </c>
      <c r="D9" s="9">
        <v>90000</v>
      </c>
      <c r="E9" s="6" t="s">
        <v>146</v>
      </c>
      <c r="F9" s="6" t="s">
        <v>147</v>
      </c>
    </row>
    <row r="10" spans="1:6" x14ac:dyDescent="0.45">
      <c r="A10" s="6" t="s">
        <v>148</v>
      </c>
      <c r="B10" s="6" t="s">
        <v>149</v>
      </c>
      <c r="C10" s="6">
        <v>16</v>
      </c>
      <c r="D10" s="9">
        <v>50000</v>
      </c>
      <c r="E10" s="6" t="s">
        <v>150</v>
      </c>
      <c r="F10" s="6" t="s">
        <v>147</v>
      </c>
    </row>
    <row r="11" spans="1:6" x14ac:dyDescent="0.45">
      <c r="A11" s="6" t="s">
        <v>151</v>
      </c>
      <c r="B11" s="6" t="s">
        <v>152</v>
      </c>
      <c r="C11" s="6">
        <v>15</v>
      </c>
      <c r="D11" s="9">
        <v>45000</v>
      </c>
      <c r="E11" s="6" t="s">
        <v>146</v>
      </c>
      <c r="F11" s="6" t="s">
        <v>130</v>
      </c>
    </row>
    <row r="12" spans="1:6" x14ac:dyDescent="0.45">
      <c r="A12" s="6" t="s">
        <v>153</v>
      </c>
      <c r="B12" s="6" t="s">
        <v>154</v>
      </c>
      <c r="C12" s="6">
        <v>18</v>
      </c>
      <c r="D12" s="9">
        <v>55000</v>
      </c>
      <c r="E12" s="6" t="s">
        <v>129</v>
      </c>
      <c r="F12" s="6" t="s">
        <v>140</v>
      </c>
    </row>
    <row r="13" spans="1:6" x14ac:dyDescent="0.45">
      <c r="A13" s="6" t="s">
        <v>155</v>
      </c>
      <c r="B13" s="6" t="s">
        <v>156</v>
      </c>
      <c r="C13" s="6">
        <v>24</v>
      </c>
      <c r="D13" s="9">
        <v>48000</v>
      </c>
      <c r="E13" s="6" t="s">
        <v>143</v>
      </c>
      <c r="F13" s="6" t="s">
        <v>130</v>
      </c>
    </row>
    <row r="14" spans="1:6" x14ac:dyDescent="0.45">
      <c r="A14" s="6" t="s">
        <v>157</v>
      </c>
      <c r="B14" s="6" t="s">
        <v>158</v>
      </c>
      <c r="C14" s="6">
        <v>24</v>
      </c>
      <c r="D14" s="9">
        <v>56000</v>
      </c>
      <c r="E14" s="6" t="s">
        <v>133</v>
      </c>
      <c r="F14" s="6" t="s">
        <v>147</v>
      </c>
    </row>
    <row r="15" spans="1:6" x14ac:dyDescent="0.45">
      <c r="A15" s="6" t="s">
        <v>159</v>
      </c>
      <c r="B15" s="6" t="s">
        <v>160</v>
      </c>
      <c r="C15" s="6">
        <v>16</v>
      </c>
      <c r="D15" s="9">
        <v>58000</v>
      </c>
      <c r="E15" s="6" t="s">
        <v>129</v>
      </c>
      <c r="F15" s="6" t="s">
        <v>147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N35"/>
  <sheetViews>
    <sheetView workbookViewId="0"/>
  </sheetViews>
  <sheetFormatPr defaultRowHeight="17" x14ac:dyDescent="0.45"/>
  <cols>
    <col min="1" max="1" width="10.4140625" bestFit="1" customWidth="1"/>
    <col min="3" max="3" width="9.08203125" bestFit="1" customWidth="1"/>
    <col min="4" max="5" width="8.6640625" customWidth="1"/>
    <col min="10" max="10" width="13.75" bestFit="1" customWidth="1"/>
  </cols>
  <sheetData>
    <row r="1" spans="1:14" x14ac:dyDescent="0.45">
      <c r="A1" s="3" t="s">
        <v>2</v>
      </c>
      <c r="B1" s="5" t="s">
        <v>3</v>
      </c>
      <c r="G1" s="3" t="s">
        <v>192</v>
      </c>
      <c r="H1" s="5" t="s">
        <v>186</v>
      </c>
    </row>
    <row r="2" spans="1:14" x14ac:dyDescent="0.45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187</v>
      </c>
      <c r="H2" s="6" t="s">
        <v>10</v>
      </c>
      <c r="I2" s="6" t="s">
        <v>188</v>
      </c>
      <c r="J2" s="7" t="s">
        <v>189</v>
      </c>
    </row>
    <row r="3" spans="1:14" x14ac:dyDescent="0.45">
      <c r="A3" s="6" t="s">
        <v>12</v>
      </c>
      <c r="B3" s="6">
        <v>33</v>
      </c>
      <c r="C3" s="6">
        <v>27</v>
      </c>
      <c r="D3" s="6">
        <v>60</v>
      </c>
      <c r="E3" s="6"/>
      <c r="G3" s="6">
        <v>50135</v>
      </c>
      <c r="H3" s="6" t="s">
        <v>190</v>
      </c>
      <c r="I3" s="13">
        <v>0.12311342592592593</v>
      </c>
      <c r="J3" s="6"/>
    </row>
    <row r="4" spans="1:14" x14ac:dyDescent="0.45">
      <c r="A4" s="6" t="s">
        <v>14</v>
      </c>
      <c r="B4" s="6">
        <v>38</v>
      </c>
      <c r="C4" s="6">
        <v>41</v>
      </c>
      <c r="D4" s="6">
        <v>79</v>
      </c>
      <c r="E4" s="6"/>
      <c r="G4" s="6">
        <v>50142</v>
      </c>
      <c r="H4" s="6" t="s">
        <v>191</v>
      </c>
      <c r="I4" s="13">
        <v>0.11045138888888889</v>
      </c>
    </row>
    <row r="5" spans="1:14" x14ac:dyDescent="0.45">
      <c r="A5" s="6" t="s">
        <v>16</v>
      </c>
      <c r="B5" s="6">
        <v>46</v>
      </c>
      <c r="C5" s="6">
        <v>39</v>
      </c>
      <c r="D5" s="6">
        <v>85</v>
      </c>
      <c r="E5" s="6"/>
      <c r="G5" s="6">
        <v>50168</v>
      </c>
      <c r="H5" s="6" t="s">
        <v>190</v>
      </c>
      <c r="I5" s="13">
        <v>0.14283564814814814</v>
      </c>
    </row>
    <row r="6" spans="1:14" x14ac:dyDescent="0.45">
      <c r="A6" s="6" t="s">
        <v>17</v>
      </c>
      <c r="B6" s="6">
        <v>45</v>
      </c>
      <c r="C6" s="6">
        <v>48</v>
      </c>
      <c r="D6" s="6">
        <v>93</v>
      </c>
      <c r="E6" s="6"/>
      <c r="G6" s="6">
        <v>50216</v>
      </c>
      <c r="H6" s="6" t="s">
        <v>191</v>
      </c>
      <c r="I6" s="13">
        <v>0.12170138888888889</v>
      </c>
    </row>
    <row r="7" spans="1:14" x14ac:dyDescent="0.45">
      <c r="A7" s="6" t="s">
        <v>18</v>
      </c>
      <c r="B7" s="6">
        <v>49</v>
      </c>
      <c r="C7" s="6">
        <v>49</v>
      </c>
      <c r="D7" s="6">
        <v>98</v>
      </c>
      <c r="E7" s="6"/>
      <c r="G7" s="6">
        <v>50248</v>
      </c>
      <c r="H7" s="6" t="s">
        <v>191</v>
      </c>
      <c r="I7" s="13">
        <v>0.10623842592592592</v>
      </c>
    </row>
    <row r="8" spans="1:14" x14ac:dyDescent="0.45">
      <c r="A8" s="6" t="s">
        <v>19</v>
      </c>
      <c r="B8" s="6">
        <v>42</v>
      </c>
      <c r="C8" s="6">
        <v>37</v>
      </c>
      <c r="D8" s="6">
        <v>79</v>
      </c>
      <c r="E8" s="6"/>
      <c r="G8" s="6">
        <v>50274</v>
      </c>
      <c r="H8" s="6" t="s">
        <v>191</v>
      </c>
      <c r="I8" s="13">
        <v>0.11791666666666667</v>
      </c>
    </row>
    <row r="9" spans="1:14" x14ac:dyDescent="0.45">
      <c r="A9" s="6" t="s">
        <v>20</v>
      </c>
      <c r="B9" s="6">
        <v>36</v>
      </c>
      <c r="C9" s="6">
        <v>41</v>
      </c>
      <c r="D9" s="6">
        <v>77</v>
      </c>
      <c r="E9" s="6"/>
      <c r="G9" s="6">
        <v>50324</v>
      </c>
      <c r="H9" s="6" t="s">
        <v>190</v>
      </c>
      <c r="I9" s="13">
        <v>0.11084490740740742</v>
      </c>
    </row>
    <row r="10" spans="1:14" x14ac:dyDescent="0.45">
      <c r="A10" s="6" t="s">
        <v>21</v>
      </c>
      <c r="B10" s="6">
        <v>38</v>
      </c>
      <c r="C10" s="6">
        <v>43</v>
      </c>
      <c r="D10" s="6">
        <v>81</v>
      </c>
      <c r="E10" s="6"/>
      <c r="G10" s="6">
        <v>50356</v>
      </c>
      <c r="H10" s="6" t="s">
        <v>191</v>
      </c>
      <c r="I10" s="13">
        <v>0.12790509259259258</v>
      </c>
    </row>
    <row r="11" spans="1:14" x14ac:dyDescent="0.45">
      <c r="A11" s="6" t="s">
        <v>22</v>
      </c>
      <c r="B11" s="6">
        <v>29</v>
      </c>
      <c r="C11" s="6">
        <v>30</v>
      </c>
      <c r="D11" s="6">
        <v>59</v>
      </c>
      <c r="E11" s="6"/>
      <c r="G11" s="6">
        <v>50388</v>
      </c>
      <c r="H11" s="6" t="s">
        <v>190</v>
      </c>
      <c r="I11" s="13">
        <v>0.15519675925925927</v>
      </c>
    </row>
    <row r="12" spans="1:14" x14ac:dyDescent="0.45">
      <c r="A12" s="6" t="s">
        <v>23</v>
      </c>
      <c r="B12" s="6">
        <v>31</v>
      </c>
      <c r="C12" s="6">
        <v>35</v>
      </c>
      <c r="D12" s="6">
        <v>66</v>
      </c>
      <c r="E12" s="6"/>
      <c r="G12" s="6">
        <v>50421</v>
      </c>
      <c r="H12" s="6" t="s">
        <v>190</v>
      </c>
      <c r="I12" s="13">
        <v>0.1333101851851852</v>
      </c>
    </row>
    <row r="14" spans="1:14" x14ac:dyDescent="0.45">
      <c r="A14" s="4" t="s">
        <v>24</v>
      </c>
      <c r="B14" s="5" t="s">
        <v>25</v>
      </c>
      <c r="G14" s="4" t="s">
        <v>26</v>
      </c>
      <c r="H14" s="5" t="s">
        <v>216</v>
      </c>
      <c r="J14" s="8"/>
    </row>
    <row r="15" spans="1:14" x14ac:dyDescent="0.45">
      <c r="A15" s="6" t="s">
        <v>193</v>
      </c>
      <c r="B15" s="6" t="s">
        <v>194</v>
      </c>
      <c r="C15" s="6" t="s">
        <v>27</v>
      </c>
      <c r="D15" s="6" t="s">
        <v>28</v>
      </c>
      <c r="E15" s="6" t="s">
        <v>195</v>
      </c>
      <c r="G15" s="6" t="s">
        <v>217</v>
      </c>
      <c r="H15" s="6" t="s">
        <v>218</v>
      </c>
      <c r="I15" s="6" t="s">
        <v>219</v>
      </c>
      <c r="J15" s="6" t="s">
        <v>220</v>
      </c>
      <c r="K15" s="6" t="s">
        <v>221</v>
      </c>
      <c r="L15" s="6" t="s">
        <v>222</v>
      </c>
      <c r="M15" s="6" t="s">
        <v>223</v>
      </c>
      <c r="N15" s="7" t="s">
        <v>224</v>
      </c>
    </row>
    <row r="16" spans="1:14" x14ac:dyDescent="0.45">
      <c r="A16" s="6" t="s">
        <v>31</v>
      </c>
      <c r="B16" s="6" t="s">
        <v>196</v>
      </c>
      <c r="C16" s="6">
        <v>138</v>
      </c>
      <c r="D16" s="6">
        <v>262</v>
      </c>
      <c r="E16" s="14">
        <f>C16/SUM(C16:D16)</f>
        <v>0.34499999999999997</v>
      </c>
      <c r="G16" s="6" t="s">
        <v>225</v>
      </c>
      <c r="H16" s="15">
        <v>1274</v>
      </c>
      <c r="I16" s="16">
        <v>1193</v>
      </c>
      <c r="J16" s="15">
        <v>1389</v>
      </c>
      <c r="K16" s="16">
        <v>1408</v>
      </c>
      <c r="L16" s="15">
        <v>1654</v>
      </c>
      <c r="M16" s="16">
        <v>1257</v>
      </c>
      <c r="N16" s="17"/>
    </row>
    <row r="17" spans="1:14" x14ac:dyDescent="0.45">
      <c r="A17" s="6" t="s">
        <v>29</v>
      </c>
      <c r="B17" s="6" t="s">
        <v>197</v>
      </c>
      <c r="C17" s="6">
        <v>246</v>
      </c>
      <c r="D17" s="6">
        <v>154</v>
      </c>
      <c r="E17" s="14">
        <f t="shared" ref="E17:E22" si="0">C17/SUM(C17:D17)</f>
        <v>0.61499999999999999</v>
      </c>
      <c r="G17" s="6" t="s">
        <v>226</v>
      </c>
      <c r="H17" s="15">
        <v>2534</v>
      </c>
      <c r="I17" s="15">
        <v>2018</v>
      </c>
      <c r="J17" s="15">
        <v>2364</v>
      </c>
      <c r="K17" s="16">
        <v>2793</v>
      </c>
      <c r="L17" s="16">
        <v>2368</v>
      </c>
      <c r="M17" s="16">
        <v>2486</v>
      </c>
      <c r="N17" s="17"/>
    </row>
    <row r="18" spans="1:14" x14ac:dyDescent="0.45">
      <c r="A18" s="6" t="s">
        <v>30</v>
      </c>
      <c r="B18" s="6" t="s">
        <v>196</v>
      </c>
      <c r="C18" s="6">
        <v>351</v>
      </c>
      <c r="D18" s="6">
        <v>49</v>
      </c>
      <c r="E18" s="14">
        <f t="shared" si="0"/>
        <v>0.87749999999999995</v>
      </c>
      <c r="G18" s="6" t="s">
        <v>227</v>
      </c>
      <c r="H18" s="15">
        <v>1557</v>
      </c>
      <c r="I18" s="15">
        <v>1697</v>
      </c>
      <c r="J18" s="15">
        <v>1938</v>
      </c>
      <c r="K18" s="16">
        <v>1714</v>
      </c>
      <c r="L18" s="16">
        <v>1435</v>
      </c>
      <c r="M18" s="16">
        <v>1297</v>
      </c>
      <c r="N18" s="17"/>
    </row>
    <row r="19" spans="1:14" x14ac:dyDescent="0.45">
      <c r="A19" s="6" t="s">
        <v>32</v>
      </c>
      <c r="B19" s="6" t="s">
        <v>197</v>
      </c>
      <c r="C19" s="6">
        <v>152</v>
      </c>
      <c r="D19" s="6">
        <v>143</v>
      </c>
      <c r="E19" s="14">
        <f t="shared" si="0"/>
        <v>0.51525423728813557</v>
      </c>
      <c r="G19" s="6" t="s">
        <v>228</v>
      </c>
      <c r="H19" s="15">
        <v>1398</v>
      </c>
      <c r="I19" s="15">
        <v>1279</v>
      </c>
      <c r="J19" s="15">
        <v>1452</v>
      </c>
      <c r="K19" s="16">
        <v>1838</v>
      </c>
      <c r="L19" s="16">
        <v>1685</v>
      </c>
      <c r="M19" s="16">
        <v>1677</v>
      </c>
      <c r="N19" s="17"/>
    </row>
    <row r="20" spans="1:14" x14ac:dyDescent="0.45">
      <c r="A20" s="6" t="s">
        <v>33</v>
      </c>
      <c r="B20" s="6" t="s">
        <v>196</v>
      </c>
      <c r="C20" s="6">
        <v>227</v>
      </c>
      <c r="D20" s="6">
        <v>273</v>
      </c>
      <c r="E20" s="14">
        <f t="shared" si="0"/>
        <v>0.45400000000000001</v>
      </c>
      <c r="G20" s="6" t="s">
        <v>229</v>
      </c>
      <c r="H20" s="15">
        <v>2635</v>
      </c>
      <c r="I20" s="15">
        <v>2569</v>
      </c>
      <c r="J20" s="15">
        <v>2463</v>
      </c>
      <c r="K20" s="16">
        <v>2307</v>
      </c>
      <c r="L20" s="16">
        <v>2213</v>
      </c>
      <c r="M20" s="16">
        <v>2164</v>
      </c>
      <c r="N20" s="17"/>
    </row>
    <row r="21" spans="1:14" x14ac:dyDescent="0.45">
      <c r="A21" s="6" t="s">
        <v>34</v>
      </c>
      <c r="B21" s="6" t="s">
        <v>196</v>
      </c>
      <c r="C21" s="6">
        <v>278</v>
      </c>
      <c r="D21" s="6">
        <v>122</v>
      </c>
      <c r="E21" s="14">
        <f t="shared" si="0"/>
        <v>0.69499999999999995</v>
      </c>
      <c r="G21" s="6" t="s">
        <v>230</v>
      </c>
      <c r="H21" s="15">
        <v>2875</v>
      </c>
      <c r="I21" s="15">
        <v>2765</v>
      </c>
      <c r="J21" s="15">
        <v>2577</v>
      </c>
      <c r="K21" s="16">
        <v>2464</v>
      </c>
      <c r="L21" s="16">
        <v>2367</v>
      </c>
      <c r="M21" s="16">
        <v>2409</v>
      </c>
      <c r="N21" s="17"/>
    </row>
    <row r="22" spans="1:14" x14ac:dyDescent="0.45">
      <c r="A22" s="6" t="s">
        <v>35</v>
      </c>
      <c r="B22" s="6" t="s">
        <v>197</v>
      </c>
      <c r="C22" s="6">
        <v>337</v>
      </c>
      <c r="D22" s="6">
        <v>63</v>
      </c>
      <c r="E22" s="14">
        <f t="shared" si="0"/>
        <v>0.84250000000000003</v>
      </c>
      <c r="G22" s="6" t="s">
        <v>231</v>
      </c>
      <c r="H22" s="15">
        <v>2048</v>
      </c>
      <c r="I22" s="15">
        <v>1937</v>
      </c>
      <c r="J22" s="15">
        <v>1758</v>
      </c>
      <c r="K22" s="16">
        <v>2345</v>
      </c>
      <c r="L22" s="16">
        <v>2258</v>
      </c>
      <c r="M22" s="16">
        <v>2197</v>
      </c>
      <c r="N22" s="17"/>
    </row>
    <row r="23" spans="1:14" x14ac:dyDescent="0.45">
      <c r="A23" s="19" t="s">
        <v>215</v>
      </c>
      <c r="B23" s="20"/>
      <c r="C23" s="20"/>
      <c r="D23" s="21"/>
      <c r="E23" s="6"/>
      <c r="G23" s="6" t="s">
        <v>232</v>
      </c>
      <c r="H23" s="15">
        <v>2176</v>
      </c>
      <c r="I23" s="15">
        <v>2209</v>
      </c>
      <c r="J23" s="15">
        <v>2048</v>
      </c>
      <c r="K23" s="16">
        <v>1862</v>
      </c>
      <c r="L23" s="16">
        <v>1768</v>
      </c>
      <c r="M23" s="16">
        <v>1935</v>
      </c>
      <c r="N23" s="17"/>
    </row>
    <row r="25" spans="1:14" x14ac:dyDescent="0.45">
      <c r="A25" s="4" t="s">
        <v>36</v>
      </c>
      <c r="B25" s="5" t="s">
        <v>198</v>
      </c>
    </row>
    <row r="26" spans="1:14" x14ac:dyDescent="0.45">
      <c r="A26" s="6" t="s">
        <v>213</v>
      </c>
      <c r="B26" s="6" t="s">
        <v>199</v>
      </c>
      <c r="C26" s="6" t="s">
        <v>200</v>
      </c>
      <c r="D26" s="6" t="s">
        <v>1</v>
      </c>
    </row>
    <row r="27" spans="1:14" x14ac:dyDescent="0.45">
      <c r="A27" s="6" t="s">
        <v>201</v>
      </c>
      <c r="B27" s="6" t="s">
        <v>202</v>
      </c>
      <c r="C27" s="6">
        <v>11</v>
      </c>
      <c r="D27" s="6">
        <v>81</v>
      </c>
    </row>
    <row r="28" spans="1:14" x14ac:dyDescent="0.45">
      <c r="A28" s="6" t="s">
        <v>203</v>
      </c>
      <c r="B28" s="6" t="s">
        <v>204</v>
      </c>
      <c r="C28" s="6">
        <v>33</v>
      </c>
      <c r="D28" s="6">
        <v>65</v>
      </c>
    </row>
    <row r="29" spans="1:14" x14ac:dyDescent="0.45">
      <c r="A29" s="6" t="s">
        <v>205</v>
      </c>
      <c r="B29" s="6" t="s">
        <v>206</v>
      </c>
      <c r="C29" s="6">
        <v>22</v>
      </c>
      <c r="D29" s="6">
        <v>54</v>
      </c>
    </row>
    <row r="30" spans="1:14" x14ac:dyDescent="0.45">
      <c r="A30" s="6" t="s">
        <v>207</v>
      </c>
      <c r="B30" s="6" t="s">
        <v>206</v>
      </c>
      <c r="C30" s="6">
        <v>22</v>
      </c>
      <c r="D30" s="6">
        <v>37</v>
      </c>
    </row>
    <row r="31" spans="1:14" x14ac:dyDescent="0.45">
      <c r="A31" s="6" t="s">
        <v>208</v>
      </c>
      <c r="B31" s="6" t="s">
        <v>206</v>
      </c>
      <c r="C31" s="6">
        <v>22</v>
      </c>
      <c r="D31" s="6">
        <v>92</v>
      </c>
    </row>
    <row r="32" spans="1:14" x14ac:dyDescent="0.45">
      <c r="A32" s="6" t="s">
        <v>209</v>
      </c>
      <c r="B32" s="6" t="s">
        <v>202</v>
      </c>
      <c r="C32" s="6">
        <v>11</v>
      </c>
      <c r="D32" s="6">
        <v>37</v>
      </c>
    </row>
    <row r="33" spans="1:6" x14ac:dyDescent="0.45">
      <c r="A33" s="6" t="s">
        <v>210</v>
      </c>
      <c r="B33" s="6" t="s">
        <v>204</v>
      </c>
      <c r="C33" s="6">
        <v>33</v>
      </c>
      <c r="D33" s="6">
        <v>68</v>
      </c>
      <c r="E33" s="22" t="s">
        <v>214</v>
      </c>
      <c r="F33" s="23"/>
    </row>
    <row r="34" spans="1:6" x14ac:dyDescent="0.45">
      <c r="A34" s="6" t="s">
        <v>211</v>
      </c>
      <c r="B34" s="6" t="s">
        <v>206</v>
      </c>
      <c r="C34" s="6">
        <v>22</v>
      </c>
      <c r="D34" s="6">
        <v>54</v>
      </c>
      <c r="E34" s="23"/>
      <c r="F34" s="23"/>
    </row>
    <row r="35" spans="1:6" x14ac:dyDescent="0.45">
      <c r="A35" s="6" t="s">
        <v>212</v>
      </c>
      <c r="B35" s="6" t="s">
        <v>204</v>
      </c>
      <c r="C35" s="6">
        <v>33</v>
      </c>
      <c r="D35" s="6">
        <v>54</v>
      </c>
      <c r="E35" s="24"/>
      <c r="F35" s="24"/>
    </row>
  </sheetData>
  <mergeCells count="3">
    <mergeCell ref="A23:D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sqref="A1:F1"/>
    </sheetView>
  </sheetViews>
  <sheetFormatPr defaultRowHeight="17" x14ac:dyDescent="0.45"/>
  <cols>
    <col min="3" max="3" width="10.4140625" bestFit="1" customWidth="1"/>
    <col min="6" max="6" width="11.6640625" bestFit="1" customWidth="1"/>
    <col min="7" max="7" width="3.58203125" customWidth="1"/>
  </cols>
  <sheetData>
    <row r="1" spans="1:9" ht="21" x14ac:dyDescent="0.45">
      <c r="A1" s="18" t="s">
        <v>37</v>
      </c>
      <c r="B1" s="18"/>
      <c r="C1" s="18"/>
      <c r="D1" s="18"/>
      <c r="E1" s="18"/>
      <c r="F1" s="18"/>
    </row>
    <row r="3" spans="1:9" x14ac:dyDescent="0.45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  <c r="H3" s="26" t="s">
        <v>56</v>
      </c>
      <c r="I3" s="26"/>
    </row>
    <row r="4" spans="1:9" x14ac:dyDescent="0.45">
      <c r="A4" s="6" t="s">
        <v>44</v>
      </c>
      <c r="B4" s="6" t="s">
        <v>45</v>
      </c>
      <c r="C4" s="6" t="s">
        <v>46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38</v>
      </c>
      <c r="I4" s="6" t="s">
        <v>57</v>
      </c>
    </row>
    <row r="5" spans="1:9" x14ac:dyDescent="0.45">
      <c r="A5" s="6" t="s">
        <v>44</v>
      </c>
      <c r="B5" s="6" t="s">
        <v>45</v>
      </c>
      <c r="C5" s="6" t="s">
        <v>47</v>
      </c>
      <c r="D5" s="9">
        <v>3000</v>
      </c>
      <c r="E5" s="9">
        <v>54</v>
      </c>
      <c r="F5" s="9">
        <f t="shared" si="0"/>
        <v>2946000</v>
      </c>
      <c r="H5" s="6" t="s">
        <v>44</v>
      </c>
      <c r="I5" s="9">
        <v>1000</v>
      </c>
    </row>
    <row r="6" spans="1:9" x14ac:dyDescent="0.45">
      <c r="A6" s="6" t="s">
        <v>44</v>
      </c>
      <c r="B6" s="6" t="s">
        <v>45</v>
      </c>
      <c r="C6" s="6" t="s">
        <v>48</v>
      </c>
      <c r="D6" s="9">
        <v>1800</v>
      </c>
      <c r="E6" s="9">
        <v>21</v>
      </c>
      <c r="F6" s="9">
        <f t="shared" si="0"/>
        <v>1779000</v>
      </c>
      <c r="H6" s="6" t="s">
        <v>51</v>
      </c>
      <c r="I6" s="9">
        <v>1500</v>
      </c>
    </row>
    <row r="7" spans="1:9" x14ac:dyDescent="0.45">
      <c r="A7" s="6" t="s">
        <v>44</v>
      </c>
      <c r="B7" s="6" t="s">
        <v>45</v>
      </c>
      <c r="C7" s="6" t="s">
        <v>49</v>
      </c>
      <c r="D7" s="9">
        <v>1000</v>
      </c>
      <c r="E7" s="9">
        <v>54</v>
      </c>
      <c r="F7" s="9">
        <f t="shared" si="0"/>
        <v>946000</v>
      </c>
      <c r="H7" s="6" t="s">
        <v>53</v>
      </c>
      <c r="I7" s="9">
        <v>600</v>
      </c>
    </row>
    <row r="8" spans="1:9" x14ac:dyDescent="0.45">
      <c r="A8" s="6" t="s">
        <v>44</v>
      </c>
      <c r="B8" s="6" t="s">
        <v>45</v>
      </c>
      <c r="C8" s="6" t="s">
        <v>50</v>
      </c>
      <c r="D8" s="9">
        <v>800</v>
      </c>
      <c r="E8" s="9">
        <v>38</v>
      </c>
      <c r="F8" s="9">
        <f t="shared" si="0"/>
        <v>762000</v>
      </c>
    </row>
    <row r="9" spans="1:9" x14ac:dyDescent="0.45">
      <c r="A9" s="6" t="s">
        <v>51</v>
      </c>
      <c r="B9" s="6" t="s">
        <v>52</v>
      </c>
      <c r="C9" s="6" t="s">
        <v>46</v>
      </c>
      <c r="D9" s="9">
        <v>650</v>
      </c>
      <c r="E9" s="9">
        <v>62</v>
      </c>
      <c r="F9" s="9">
        <f t="shared" si="0"/>
        <v>882000</v>
      </c>
    </row>
    <row r="10" spans="1:9" x14ac:dyDescent="0.45">
      <c r="A10" s="6" t="s">
        <v>51</v>
      </c>
      <c r="B10" s="6" t="s">
        <v>52</v>
      </c>
      <c r="C10" s="6" t="s">
        <v>47</v>
      </c>
      <c r="D10" s="9">
        <v>1200</v>
      </c>
      <c r="E10" s="9">
        <v>54</v>
      </c>
      <c r="F10" s="9">
        <f t="shared" si="0"/>
        <v>1719000</v>
      </c>
    </row>
    <row r="11" spans="1:9" x14ac:dyDescent="0.45">
      <c r="A11" s="6" t="s">
        <v>51</v>
      </c>
      <c r="B11" s="6" t="s">
        <v>52</v>
      </c>
      <c r="C11" s="6" t="s">
        <v>48</v>
      </c>
      <c r="D11" s="9">
        <v>1000</v>
      </c>
      <c r="E11" s="9">
        <v>51</v>
      </c>
      <c r="F11" s="9">
        <f t="shared" si="0"/>
        <v>1423500</v>
      </c>
    </row>
    <row r="12" spans="1:9" x14ac:dyDescent="0.45">
      <c r="A12" s="6" t="s">
        <v>51</v>
      </c>
      <c r="B12" s="6" t="s">
        <v>52</v>
      </c>
      <c r="C12" s="6" t="s">
        <v>49</v>
      </c>
      <c r="D12" s="9">
        <v>2000</v>
      </c>
      <c r="E12" s="9">
        <v>72</v>
      </c>
      <c r="F12" s="9">
        <f t="shared" si="0"/>
        <v>2892000</v>
      </c>
    </row>
    <row r="13" spans="1:9" x14ac:dyDescent="0.45">
      <c r="A13" s="6" t="s">
        <v>51</v>
      </c>
      <c r="B13" s="6" t="s">
        <v>52</v>
      </c>
      <c r="C13" s="6" t="s">
        <v>50</v>
      </c>
      <c r="D13" s="9">
        <v>2200</v>
      </c>
      <c r="E13" s="9">
        <v>35</v>
      </c>
      <c r="F13" s="9">
        <f t="shared" si="0"/>
        <v>3247500</v>
      </c>
    </row>
    <row r="14" spans="1:9" x14ac:dyDescent="0.45">
      <c r="A14" s="6" t="s">
        <v>53</v>
      </c>
      <c r="B14" s="6" t="s">
        <v>54</v>
      </c>
      <c r="C14" s="6" t="s">
        <v>46</v>
      </c>
      <c r="D14" s="9">
        <v>2000</v>
      </c>
      <c r="E14" s="9">
        <v>62</v>
      </c>
      <c r="F14" s="9">
        <f t="shared" si="0"/>
        <v>1162800</v>
      </c>
    </row>
    <row r="15" spans="1:9" x14ac:dyDescent="0.45">
      <c r="A15" s="6" t="s">
        <v>53</v>
      </c>
      <c r="B15" s="6" t="s">
        <v>54</v>
      </c>
      <c r="C15" s="6" t="s">
        <v>47</v>
      </c>
      <c r="D15" s="9">
        <v>1800</v>
      </c>
      <c r="E15" s="9">
        <v>48</v>
      </c>
      <c r="F15" s="9">
        <f t="shared" si="0"/>
        <v>1051200</v>
      </c>
    </row>
    <row r="16" spans="1:9" x14ac:dyDescent="0.45">
      <c r="A16" s="6" t="s">
        <v>53</v>
      </c>
      <c r="B16" s="6" t="s">
        <v>54</v>
      </c>
      <c r="C16" s="6" t="s">
        <v>48</v>
      </c>
      <c r="D16" s="9">
        <v>1200</v>
      </c>
      <c r="E16" s="9">
        <v>35</v>
      </c>
      <c r="F16" s="9">
        <f t="shared" si="0"/>
        <v>699000</v>
      </c>
    </row>
    <row r="17" spans="1:6" x14ac:dyDescent="0.45">
      <c r="A17" s="6" t="s">
        <v>53</v>
      </c>
      <c r="B17" s="6" t="s">
        <v>54</v>
      </c>
      <c r="C17" s="6" t="s">
        <v>49</v>
      </c>
      <c r="D17" s="9">
        <v>1500</v>
      </c>
      <c r="E17" s="9">
        <v>61</v>
      </c>
      <c r="F17" s="9">
        <f t="shared" si="0"/>
        <v>863400</v>
      </c>
    </row>
    <row r="18" spans="1:6" x14ac:dyDescent="0.45">
      <c r="A18" s="6" t="s">
        <v>53</v>
      </c>
      <c r="B18" s="6" t="s">
        <v>54</v>
      </c>
      <c r="C18" s="6" t="s">
        <v>50</v>
      </c>
      <c r="D18" s="9">
        <v>900</v>
      </c>
      <c r="E18" s="9">
        <v>57</v>
      </c>
      <c r="F18" s="9">
        <f t="shared" si="0"/>
        <v>505800</v>
      </c>
    </row>
    <row r="19" spans="1:6" x14ac:dyDescent="0.45">
      <c r="A19" s="25" t="s">
        <v>55</v>
      </c>
      <c r="B19" s="25"/>
      <c r="C19" s="25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sqref="A1:E1"/>
    </sheetView>
  </sheetViews>
  <sheetFormatPr defaultRowHeight="17" x14ac:dyDescent="0.45"/>
  <cols>
    <col min="2" max="2" width="9.5" bestFit="1" customWidth="1"/>
    <col min="3" max="5" width="9.08203125" bestFit="1" customWidth="1"/>
    <col min="6" max="6" width="5.58203125" customWidth="1"/>
    <col min="8" max="9" width="9.08203125" bestFit="1" customWidth="1"/>
    <col min="10" max="10" width="10.83203125" bestFit="1" customWidth="1"/>
  </cols>
  <sheetData>
    <row r="1" spans="1:10" x14ac:dyDescent="0.45">
      <c r="A1" s="27" t="s">
        <v>58</v>
      </c>
      <c r="B1" s="27"/>
      <c r="C1" s="27"/>
      <c r="D1" s="27"/>
      <c r="E1" s="27"/>
      <c r="G1" s="27" t="s">
        <v>74</v>
      </c>
      <c r="H1" s="27"/>
      <c r="I1" s="27"/>
      <c r="J1" s="27"/>
    </row>
    <row r="2" spans="1:10" x14ac:dyDescent="0.45">
      <c r="A2" s="6" t="s">
        <v>59</v>
      </c>
      <c r="B2" s="6" t="s">
        <v>60</v>
      </c>
      <c r="C2" s="6" t="s">
        <v>61</v>
      </c>
      <c r="D2" s="6" t="s">
        <v>62</v>
      </c>
      <c r="E2" s="6" t="s">
        <v>63</v>
      </c>
      <c r="G2" s="6" t="s">
        <v>59</v>
      </c>
      <c r="H2" s="6" t="s">
        <v>61</v>
      </c>
      <c r="I2" s="6" t="s">
        <v>62</v>
      </c>
      <c r="J2" s="6" t="s">
        <v>63</v>
      </c>
    </row>
    <row r="3" spans="1:10" x14ac:dyDescent="0.45">
      <c r="A3" s="6" t="s">
        <v>64</v>
      </c>
      <c r="B3" s="6" t="s">
        <v>71</v>
      </c>
      <c r="C3" s="9">
        <v>400</v>
      </c>
      <c r="D3" s="9">
        <v>1000</v>
      </c>
      <c r="E3" s="9">
        <f>C3*D3</f>
        <v>400000</v>
      </c>
      <c r="G3" s="6" t="s">
        <v>64</v>
      </c>
      <c r="H3" s="9"/>
      <c r="I3" s="9"/>
      <c r="J3" s="9"/>
    </row>
    <row r="4" spans="1:10" x14ac:dyDescent="0.45">
      <c r="A4" s="6" t="s">
        <v>65</v>
      </c>
      <c r="B4" s="6" t="s">
        <v>71</v>
      </c>
      <c r="C4" s="9">
        <v>300</v>
      </c>
      <c r="D4" s="9">
        <v>600</v>
      </c>
      <c r="E4" s="9">
        <f>C4*D4</f>
        <v>180000</v>
      </c>
      <c r="G4" s="6" t="s">
        <v>65</v>
      </c>
      <c r="H4" s="9"/>
      <c r="I4" s="9"/>
      <c r="J4" s="9"/>
    </row>
    <row r="5" spans="1:10" x14ac:dyDescent="0.45">
      <c r="A5" s="6" t="s">
        <v>66</v>
      </c>
      <c r="B5" s="6" t="s">
        <v>71</v>
      </c>
      <c r="C5" s="9">
        <v>450</v>
      </c>
      <c r="D5" s="9">
        <v>1100</v>
      </c>
      <c r="E5" s="9">
        <f>C5*D5</f>
        <v>495000</v>
      </c>
      <c r="G5" s="6" t="s">
        <v>66</v>
      </c>
      <c r="H5" s="9"/>
      <c r="I5" s="9"/>
      <c r="J5" s="9"/>
    </row>
    <row r="6" spans="1:10" x14ac:dyDescent="0.45">
      <c r="A6" s="6" t="s">
        <v>67</v>
      </c>
      <c r="B6" s="6" t="s">
        <v>71</v>
      </c>
      <c r="C6" s="9">
        <v>350</v>
      </c>
      <c r="D6" s="9">
        <v>800</v>
      </c>
      <c r="E6" s="9">
        <f>C6*D6</f>
        <v>280000</v>
      </c>
      <c r="G6" s="6" t="s">
        <v>67</v>
      </c>
      <c r="H6" s="9"/>
      <c r="I6" s="9"/>
      <c r="J6" s="9"/>
    </row>
    <row r="7" spans="1:10" x14ac:dyDescent="0.45">
      <c r="A7" s="6" t="s">
        <v>68</v>
      </c>
      <c r="B7" s="6" t="s">
        <v>71</v>
      </c>
      <c r="C7" s="9">
        <v>500</v>
      </c>
      <c r="D7" s="9">
        <v>750</v>
      </c>
      <c r="E7" s="9">
        <f>C7*D7</f>
        <v>375000</v>
      </c>
      <c r="G7" s="6" t="s">
        <v>68</v>
      </c>
      <c r="H7" s="9"/>
      <c r="I7" s="9"/>
      <c r="J7" s="9"/>
    </row>
    <row r="9" spans="1:10" x14ac:dyDescent="0.45">
      <c r="A9" s="27" t="s">
        <v>69</v>
      </c>
      <c r="B9" s="27"/>
      <c r="C9" s="27"/>
      <c r="D9" s="27"/>
      <c r="E9" s="27"/>
    </row>
    <row r="10" spans="1:10" x14ac:dyDescent="0.45">
      <c r="A10" s="6" t="s">
        <v>59</v>
      </c>
      <c r="B10" s="6" t="s">
        <v>60</v>
      </c>
      <c r="C10" s="6" t="s">
        <v>61</v>
      </c>
      <c r="D10" s="6" t="s">
        <v>62</v>
      </c>
      <c r="E10" s="6" t="s">
        <v>63</v>
      </c>
    </row>
    <row r="11" spans="1:10" x14ac:dyDescent="0.45">
      <c r="A11" s="6" t="s">
        <v>64</v>
      </c>
      <c r="B11" s="6" t="s">
        <v>72</v>
      </c>
      <c r="C11" s="9">
        <v>450</v>
      </c>
      <c r="D11" s="9">
        <v>1000</v>
      </c>
      <c r="E11" s="9">
        <f>C11*D11</f>
        <v>450000</v>
      </c>
    </row>
    <row r="12" spans="1:10" x14ac:dyDescent="0.45">
      <c r="A12" s="6" t="s">
        <v>65</v>
      </c>
      <c r="B12" s="6" t="s">
        <v>72</v>
      </c>
      <c r="C12" s="9">
        <v>320</v>
      </c>
      <c r="D12" s="9">
        <v>600</v>
      </c>
      <c r="E12" s="9">
        <f>C12*D12</f>
        <v>192000</v>
      </c>
    </row>
    <row r="13" spans="1:10" x14ac:dyDescent="0.45">
      <c r="A13" s="6" t="s">
        <v>66</v>
      </c>
      <c r="B13" s="6" t="s">
        <v>72</v>
      </c>
      <c r="C13" s="9">
        <v>400</v>
      </c>
      <c r="D13" s="9">
        <v>1100</v>
      </c>
      <c r="E13" s="9">
        <f>C13*D13</f>
        <v>440000</v>
      </c>
    </row>
    <row r="14" spans="1:10" x14ac:dyDescent="0.45">
      <c r="A14" s="6" t="s">
        <v>67</v>
      </c>
      <c r="B14" s="6" t="s">
        <v>72</v>
      </c>
      <c r="C14" s="9">
        <v>320</v>
      </c>
      <c r="D14" s="9">
        <v>800</v>
      </c>
      <c r="E14" s="9">
        <f>C14*D14</f>
        <v>256000</v>
      </c>
    </row>
    <row r="15" spans="1:10" x14ac:dyDescent="0.45">
      <c r="A15" s="6" t="s">
        <v>68</v>
      </c>
      <c r="B15" s="6" t="s">
        <v>72</v>
      </c>
      <c r="C15" s="9">
        <v>450</v>
      </c>
      <c r="D15" s="9">
        <v>750</v>
      </c>
      <c r="E15" s="9">
        <f>C15*D15</f>
        <v>337500</v>
      </c>
    </row>
    <row r="17" spans="1:5" x14ac:dyDescent="0.45">
      <c r="A17" s="27" t="s">
        <v>70</v>
      </c>
      <c r="B17" s="27"/>
      <c r="C17" s="27"/>
      <c r="D17" s="27"/>
      <c r="E17" s="27"/>
    </row>
    <row r="18" spans="1:5" x14ac:dyDescent="0.45">
      <c r="A18" s="6" t="s">
        <v>59</v>
      </c>
      <c r="B18" s="6" t="s">
        <v>60</v>
      </c>
      <c r="C18" s="6" t="s">
        <v>61</v>
      </c>
      <c r="D18" s="6" t="s">
        <v>62</v>
      </c>
      <c r="E18" s="6" t="s">
        <v>63</v>
      </c>
    </row>
    <row r="19" spans="1:5" x14ac:dyDescent="0.45">
      <c r="A19" s="6" t="s">
        <v>64</v>
      </c>
      <c r="B19" s="6" t="s">
        <v>73</v>
      </c>
      <c r="C19" s="9">
        <v>400</v>
      </c>
      <c r="D19" s="9">
        <v>1000</v>
      </c>
      <c r="E19" s="9">
        <f>C19*D19</f>
        <v>400000</v>
      </c>
    </row>
    <row r="20" spans="1:5" x14ac:dyDescent="0.45">
      <c r="A20" s="6" t="s">
        <v>65</v>
      </c>
      <c r="B20" s="6" t="s">
        <v>73</v>
      </c>
      <c r="C20" s="9">
        <v>370</v>
      </c>
      <c r="D20" s="9">
        <v>600</v>
      </c>
      <c r="E20" s="9">
        <f>C20*D20</f>
        <v>222000</v>
      </c>
    </row>
    <row r="21" spans="1:5" x14ac:dyDescent="0.45">
      <c r="A21" s="6" t="s">
        <v>66</v>
      </c>
      <c r="B21" s="6" t="s">
        <v>73</v>
      </c>
      <c r="C21" s="9">
        <v>500</v>
      </c>
      <c r="D21" s="9">
        <v>1100</v>
      </c>
      <c r="E21" s="9">
        <f>C21*D21</f>
        <v>550000</v>
      </c>
    </row>
    <row r="22" spans="1:5" x14ac:dyDescent="0.45">
      <c r="A22" s="6" t="s">
        <v>67</v>
      </c>
      <c r="B22" s="6" t="s">
        <v>73</v>
      </c>
      <c r="C22" s="9">
        <v>250</v>
      </c>
      <c r="D22" s="9">
        <v>800</v>
      </c>
      <c r="E22" s="9">
        <f>C22*D22</f>
        <v>200000</v>
      </c>
    </row>
    <row r="23" spans="1:5" x14ac:dyDescent="0.45">
      <c r="A23" s="6" t="s">
        <v>68</v>
      </c>
      <c r="B23" s="6" t="s">
        <v>73</v>
      </c>
      <c r="C23" s="9">
        <v>300</v>
      </c>
      <c r="D23" s="9">
        <v>750</v>
      </c>
      <c r="E23" s="9">
        <f>C23*D23</f>
        <v>225000</v>
      </c>
    </row>
  </sheetData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tabSelected="1" workbookViewId="0">
      <selection activeCell="I21" sqref="I21"/>
    </sheetView>
  </sheetViews>
  <sheetFormatPr defaultRowHeight="17" x14ac:dyDescent="0.45"/>
  <cols>
    <col min="2" max="4" width="10.58203125" bestFit="1" customWidth="1"/>
  </cols>
  <sheetData>
    <row r="1" spans="1:4" ht="21" x14ac:dyDescent="0.45">
      <c r="A1" s="18" t="s">
        <v>161</v>
      </c>
      <c r="B1" s="18"/>
      <c r="C1" s="18"/>
      <c r="D1" s="18"/>
    </row>
    <row r="2" spans="1:4" x14ac:dyDescent="0.45">
      <c r="D2" s="8" t="s">
        <v>162</v>
      </c>
    </row>
    <row r="3" spans="1:4" x14ac:dyDescent="0.45">
      <c r="A3" s="6" t="s">
        <v>163</v>
      </c>
      <c r="B3" s="6" t="s">
        <v>164</v>
      </c>
      <c r="C3" s="6" t="s">
        <v>165</v>
      </c>
      <c r="D3" s="6" t="s">
        <v>166</v>
      </c>
    </row>
    <row r="4" spans="1:4" x14ac:dyDescent="0.45">
      <c r="A4" s="6" t="s">
        <v>167</v>
      </c>
      <c r="B4" s="28">
        <v>2004.0160000000001</v>
      </c>
      <c r="C4" s="28">
        <v>1880.616</v>
      </c>
      <c r="D4" s="28">
        <v>2161.9679999999998</v>
      </c>
    </row>
    <row r="5" spans="1:4" x14ac:dyDescent="0.45">
      <c r="A5" s="6" t="s">
        <v>168</v>
      </c>
      <c r="B5" s="28">
        <v>1947.252</v>
      </c>
      <c r="C5" s="28">
        <v>1852.2339999999999</v>
      </c>
      <c r="D5" s="28">
        <v>2026.2280000000001</v>
      </c>
    </row>
    <row r="6" spans="1:4" x14ac:dyDescent="0.45">
      <c r="A6" s="6" t="s">
        <v>169</v>
      </c>
      <c r="B6" s="28">
        <v>1879.3820000000001</v>
      </c>
      <c r="C6" s="28">
        <v>2041.0360000000001</v>
      </c>
      <c r="D6" s="28">
        <v>1996.6120000000001</v>
      </c>
    </row>
    <row r="7" spans="1:4" x14ac:dyDescent="0.45">
      <c r="A7" s="6" t="s">
        <v>170</v>
      </c>
      <c r="B7" s="28">
        <v>1987.9739999999999</v>
      </c>
      <c r="C7" s="28">
        <v>1880.616</v>
      </c>
      <c r="D7" s="28">
        <v>2016.356</v>
      </c>
    </row>
    <row r="8" spans="1:4" x14ac:dyDescent="0.45">
      <c r="A8" s="6" t="s">
        <v>171</v>
      </c>
      <c r="B8" s="28">
        <v>1868.2760000000001</v>
      </c>
      <c r="C8" s="28">
        <v>1938.614</v>
      </c>
      <c r="D8" s="28">
        <v>1885.5519999999999</v>
      </c>
    </row>
    <row r="9" spans="1:4" x14ac:dyDescent="0.45">
      <c r="A9" s="6" t="s">
        <v>172</v>
      </c>
      <c r="B9" s="28">
        <v>1762.152</v>
      </c>
      <c r="C9" s="28">
        <v>1709.09</v>
      </c>
      <c r="D9" s="28">
        <v>1726.366</v>
      </c>
    </row>
    <row r="10" spans="1:4" x14ac:dyDescent="0.45">
      <c r="A10" s="6" t="s">
        <v>173</v>
      </c>
      <c r="B10" s="28">
        <v>1890.4880000000001</v>
      </c>
      <c r="C10" s="28">
        <v>1828.788</v>
      </c>
      <c r="D10" s="28">
        <v>1871.9780000000001</v>
      </c>
    </row>
    <row r="11" spans="1:4" x14ac:dyDescent="0.45">
      <c r="A11" s="6" t="s">
        <v>174</v>
      </c>
      <c r="B11" s="28">
        <f>AVERAGE(B4:B10)</f>
        <v>1905.6485714285714</v>
      </c>
      <c r="C11" s="28">
        <f t="shared" ref="C11:D11" si="0">AVERAGE(C4:C10)</f>
        <v>1875.8562857142858</v>
      </c>
      <c r="D11" s="28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sqref="A1:E1"/>
    </sheetView>
  </sheetViews>
  <sheetFormatPr defaultRowHeight="17" x14ac:dyDescent="0.45"/>
  <cols>
    <col min="2" max="2" width="9.5" bestFit="1" customWidth="1"/>
    <col min="4" max="4" width="8.6640625" customWidth="1"/>
    <col min="5" max="5" width="9.6640625" bestFit="1" customWidth="1"/>
  </cols>
  <sheetData>
    <row r="1" spans="1:5" ht="21" x14ac:dyDescent="0.45">
      <c r="A1" s="18" t="s">
        <v>175</v>
      </c>
      <c r="B1" s="18"/>
      <c r="C1" s="18"/>
      <c r="D1" s="18"/>
      <c r="E1" s="18"/>
    </row>
    <row r="3" spans="1:5" x14ac:dyDescent="0.45">
      <c r="A3" s="6" t="s">
        <v>176</v>
      </c>
      <c r="B3" s="6" t="s">
        <v>177</v>
      </c>
      <c r="C3" s="6" t="s">
        <v>178</v>
      </c>
      <c r="D3" s="6" t="s">
        <v>179</v>
      </c>
      <c r="E3" s="6" t="s">
        <v>180</v>
      </c>
    </row>
    <row r="4" spans="1:5" x14ac:dyDescent="0.45">
      <c r="A4" s="6" t="s">
        <v>181</v>
      </c>
      <c r="B4" s="12">
        <v>50000</v>
      </c>
      <c r="C4" s="6">
        <v>30</v>
      </c>
      <c r="D4" s="12">
        <f>B4*C4*15%</f>
        <v>225000</v>
      </c>
      <c r="E4" s="12">
        <f>B4*C4</f>
        <v>1500000</v>
      </c>
    </row>
    <row r="5" spans="1:5" x14ac:dyDescent="0.45">
      <c r="A5" s="6" t="s">
        <v>182</v>
      </c>
      <c r="B5" s="12">
        <v>80000</v>
      </c>
      <c r="C5" s="6">
        <v>56</v>
      </c>
      <c r="D5" s="12">
        <f>B5*C5*20%</f>
        <v>896000</v>
      </c>
      <c r="E5" s="12">
        <f>B5*C5</f>
        <v>4480000</v>
      </c>
    </row>
    <row r="6" spans="1:5" x14ac:dyDescent="0.45">
      <c r="A6" s="6" t="s">
        <v>183</v>
      </c>
      <c r="B6" s="12">
        <v>45000</v>
      </c>
      <c r="C6" s="6">
        <v>25</v>
      </c>
      <c r="D6" s="12">
        <f>B6*C6*12%</f>
        <v>135000</v>
      </c>
      <c r="E6" s="12">
        <f>B6*C6</f>
        <v>1125000</v>
      </c>
    </row>
    <row r="7" spans="1:5" x14ac:dyDescent="0.45">
      <c r="A7" s="6" t="s">
        <v>184</v>
      </c>
      <c r="B7" s="12">
        <v>100000</v>
      </c>
      <c r="C7" s="6">
        <v>20</v>
      </c>
      <c r="D7" s="12">
        <f>B7*C7*10%</f>
        <v>200000</v>
      </c>
      <c r="E7" s="12">
        <f>B7*C7</f>
        <v>2000000</v>
      </c>
    </row>
    <row r="8" spans="1:5" x14ac:dyDescent="0.45">
      <c r="A8" s="6" t="s">
        <v>185</v>
      </c>
      <c r="B8" s="12">
        <v>40000</v>
      </c>
      <c r="C8" s="6">
        <v>35</v>
      </c>
      <c r="D8" s="12">
        <f>B8*C8*18%</f>
        <v>252000</v>
      </c>
      <c r="E8" s="12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임정희</cp:lastModifiedBy>
  <dcterms:created xsi:type="dcterms:W3CDTF">2023-04-27T08:01:32Z</dcterms:created>
  <dcterms:modified xsi:type="dcterms:W3CDTF">2026-04-01T00:29:15Z</dcterms:modified>
</cp:coreProperties>
</file>