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5F0C3E28-13E3-4316-99EA-3609992FB4F5}" xr6:coauthVersionLast="47" xr6:coauthVersionMax="47" xr10:uidLastSave="{00000000-0000-0000-0000-000000000000}"/>
  <bookViews>
    <workbookView xWindow="-108" yWindow="-108" windowWidth="23256" windowHeight="12456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3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J23" i="11"/>
  <c r="E23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<sst xmlns="http://schemas.openxmlformats.org/spreadsheetml/2006/main" count="407" uniqueCount="266">
  <si>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</si>
  <si>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</si>
  <si>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</si>
  <si>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</si>
  <si>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</si>
  <si>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</si>
  <si>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</si>
  <si>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</si>
  <si>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</si>
  <si>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</si>
  <si>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</si>
  <si>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</si>
  <si>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</si>
  <si>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</si>
  <si>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</si>
  <si>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</si>
  <si>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</si>
  <si>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</si>
  <si>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</si>
  <si>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</si>
  <si>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</si>
  <si>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</si>
  <si>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</si>
  <si>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</si>
  <si>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</si>
  <si>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</si>
  <si>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</si>
  <si>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</si>
  <si>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</si>
  <si>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</si>
  <si>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</si>
  <si>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</si>
  <si>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</si>
  <si>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</si>
  <si>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</si>
  <si>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</si>
  <si>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</si>
  <si>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</si>
  <si>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</si>
  <si>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</si>
  <si>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</si>
  <si>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</si>
  <si>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</si>
  <si>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</si>
  <si>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</si>
  <si>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</si>
  <si>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</si>
  <si>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</si>
  <si>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</si>
  <si>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</si>
  <si>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</si>
  <si>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</si>
  <si>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</si>
  <si>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</si>
  <si>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</si>
  <si>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</si>
  <si>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</si>
  <si>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</si>
  <si>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</si>
  <si>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</si>
  <si>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</si>
  <si>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</si>
  <si>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</si>
  <si>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</si>
  <si>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</si>
  <si>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</si>
  <si>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</si>
  <si>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</si>
  <si>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</si>
  <si>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</si>
  <si>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</si>
  <si>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</si>
  <si>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</si>
  <si>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</si>
  <si>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</si>
  <si>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</si>
  <si>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</si>
  <si>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</si>
  <si>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</si>
  <si>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</si>
  <si>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</si>
  <si>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</si>
  <si>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</si>
  <si>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</si>
  <si>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</si>
  <si>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</si>
  <si>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</si>
  <si>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</si>
  <si>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</si>
  <si>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</si>
  <si>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</si>
  <si>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</si>
  <si>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</si>
  <si>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</si>
  <si>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</si>
  <si>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</si>
  <si>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</si>
  <si>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</si>
  <si>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</si>
  <si>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</si>
  <si>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</si>
  <si>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</si>
  <si>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</si>
  <si>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</si>
  <si>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</si>
  <si>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</si>
  <si>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</si>
  <si>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</si>
  <si>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</si>
  <si>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</si>
  <si>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</si>
  <si>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</si>
  <si>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</si>
  <si>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</si>
  <si>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</si>
  <si>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</si>
  <si>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</si>
  <si>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</si>
  <si>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</si>
  <si>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</si>
  <si>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</si>
  <si>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</si>
  <si>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</si>
  <si>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</si>
  <si>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</si>
  <si>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</si>
  <si>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</si>
  <si>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</si>
  <si>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</si>
  <si>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</si>
  <si>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</si>
  <si>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</si>
  <si>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</si>
  <si>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</si>
  <si>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</si>
  <si>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</si>
  <si>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</si>
  <si>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</si>
  <si>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</si>
  <si>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</si>
  <si>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</si>
  <si>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</si>
  <si>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</si>
  <si>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</si>
  <si>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</si>
  <si>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</si>
  <si>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</si>
  <si>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</si>
  <si>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</si>
  <si>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</si>
  <si>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</si>
  <si>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</si>
  <si>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</si>
  <si>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</si>
  <si>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</si>
  <si>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</si>
  <si>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</si>
  <si>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</si>
  <si>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</si>
  <si>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</si>
  <si>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</si>
  <si>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</si>
  <si>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</si>
  <si>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</si>
  <si>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</si>
  <si>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</si>
  <si>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</si>
  <si>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</si>
  <si>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</si>
  <si>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</si>
  <si>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</si>
  <si>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</si>
  <si>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</si>
  <si>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</si>
  <si>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</si>
  <si>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</si>
  <si>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</si>
  <si>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</si>
  <si>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</si>
  <si>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</si>
  <si>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</si>
  <si>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</si>
  <si>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</si>
  <si>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</si>
  <si>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</si>
  <si>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</si>
  <si>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</si>
  <si>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</si>
  <si>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</si>
  <si>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</si>
  <si>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</si>
  <si>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</si>
  <si>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</si>
  <si>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</si>
  <si>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</si>
  <si>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</si>
  <si>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</si>
  <si>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</si>
  <si>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</si>
  <si>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</si>
  <si>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</si>
  <si>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</si>
  <si>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</si>
  <si>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</si>
  <si>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</si>
  <si>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</si>
  <si>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</si>
  <si>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</si>
  <si>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</si>
  <si>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</si>
  <si>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</si>
  <si>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</si>
  <si>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</si>
  <si>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</si>
  <si>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</si>
  <si>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</si>
  <si>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</si>
  <si>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</si>
  <si>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</si>
  <si>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</si>
  <si>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</si>
  <si>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</si>
  <si>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</si>
  <si>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</si>
  <si>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</si>
  <si>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</si>
  <si>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</si>
  <si>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</si>
  <si>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</si>
  <si>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</si>
  <si>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</si>
  <si>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</si>
  <si>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</si>
  <si>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</si>
  <si>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</si>
  <si>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</si>
  <si>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</si>
  <si>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</si>
  <si>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</si>
  <si>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</si>
  <si>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</si>
  <si>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</si>
  <si>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</si>
  <si>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</si>
  <si>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</si>
  <si>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</si>
  <si>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</si>
  <si>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</si>
  <si>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</si>
  <si>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</si>
  <si>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</si>
  <si>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</si>
  <si>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</si>
  <si>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</si>
  <si>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</si>
  <si>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</si>
  <si>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</si>
  <si>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</si>
  <si>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</si>
  <si>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</si>
  <si>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</si>
  <si>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</si>
  <si>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</si>
  <si>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</si>
  <si>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</si>
  <si>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 xml:space="preserve">
수정한 사람 이명희 날짜 2025-01-09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</si>
</sst>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#,##0.0_ "/>
    <numFmt numFmtId="181" formatCode="yy&quot;年&quot;\ mm&quot;月&quot;\ dd&quot;日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79" fontId="0" fillId="0" borderId="1" xfId="1" applyNumberFormat="1" applyFont="1" applyBorder="1" applyAlignment="1">
      <alignment vertical="center"/>
    </xf>
    <xf numFmtId="181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866127"/>
        <c:axId val="1016930319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016930319"/>
        <c:scaling>
          <c:orientation val="minMax"/>
        </c:scaling>
        <c:delete val="0"/>
        <c:axPos val="r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886612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7588661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693031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15240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FD4D6CC1-2414-477B-CA92-1BCCA18B066F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248</v>
      </c>
      <c r="C3" s="1" t="s">
        <v>249</v>
      </c>
      <c r="D3" s="1" t="s">
        <v>250</v>
      </c>
      <c r="E3" s="1" t="s">
        <v>251</v>
      </c>
      <c r="F3" s="1" t="s">
        <v>252</v>
      </c>
    </row>
    <row r="4" spans="1:6" x14ac:dyDescent="0.4">
      <c r="A4" s="1" t="s">
        <v>253</v>
      </c>
      <c r="B4" s="1" t="s">
        <v>259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254</v>
      </c>
      <c r="B5" s="1" t="s">
        <v>260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255</v>
      </c>
      <c r="B6" s="1" t="s">
        <v>261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256</v>
      </c>
      <c r="B7" s="1" t="s">
        <v>262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257</v>
      </c>
      <c r="B8" s="1" t="s">
        <v>263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258</v>
      </c>
      <c r="B9" s="1" t="s">
        <v>264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abSelected="1" workbookViewId="0">
      <selection activeCell="F5" sqref="F5:F1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6.5" bestFit="1" customWidth="1"/>
    <col min="7" max="7" width="14.296875" bestFit="1" customWidth="1"/>
  </cols>
  <sheetData>
    <row r="2" spans="2:7" ht="25.95" customHeight="1" x14ac:dyDescent="0.4">
      <c r="D2" s="10" t="s">
        <v>233</v>
      </c>
    </row>
    <row r="4" spans="2:7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">
      <c r="B5" s="6" t="s">
        <v>96</v>
      </c>
      <c r="C5" s="6" t="s">
        <v>15</v>
      </c>
      <c r="D5" s="6" t="s">
        <v>97</v>
      </c>
      <c r="E5" s="6" t="s">
        <v>98</v>
      </c>
      <c r="F5" s="41">
        <v>31028</v>
      </c>
      <c r="G5" s="6" t="s">
        <v>99</v>
      </c>
    </row>
    <row r="6" spans="2:7" x14ac:dyDescent="0.4">
      <c r="B6" s="6" t="s">
        <v>100</v>
      </c>
      <c r="C6" s="6" t="s">
        <v>13</v>
      </c>
      <c r="D6" s="6" t="s">
        <v>101</v>
      </c>
      <c r="E6" s="6" t="s">
        <v>102</v>
      </c>
      <c r="F6" s="41">
        <v>32755</v>
      </c>
      <c r="G6" s="6" t="s">
        <v>103</v>
      </c>
    </row>
    <row r="7" spans="2:7" x14ac:dyDescent="0.4">
      <c r="B7" s="6" t="s">
        <v>104</v>
      </c>
      <c r="C7" s="6" t="s">
        <v>13</v>
      </c>
      <c r="D7" s="6" t="s">
        <v>101</v>
      </c>
      <c r="E7" s="6" t="s">
        <v>105</v>
      </c>
      <c r="F7" s="41">
        <v>31747</v>
      </c>
      <c r="G7" s="6" t="s">
        <v>106</v>
      </c>
    </row>
    <row r="8" spans="2:7" x14ac:dyDescent="0.4">
      <c r="B8" s="6" t="s">
        <v>107</v>
      </c>
      <c r="C8" s="6" t="s">
        <v>13</v>
      </c>
      <c r="D8" s="6" t="s">
        <v>108</v>
      </c>
      <c r="E8" s="6" t="s">
        <v>109</v>
      </c>
      <c r="F8" s="41">
        <v>33256</v>
      </c>
      <c r="G8" s="6" t="s">
        <v>110</v>
      </c>
    </row>
    <row r="9" spans="2:7" x14ac:dyDescent="0.4">
      <c r="B9" s="6" t="s">
        <v>111</v>
      </c>
      <c r="C9" s="6" t="s">
        <v>15</v>
      </c>
      <c r="D9" s="6" t="s">
        <v>101</v>
      </c>
      <c r="E9" s="6" t="s">
        <v>112</v>
      </c>
      <c r="F9" s="41">
        <v>32739</v>
      </c>
      <c r="G9" s="6" t="s">
        <v>113</v>
      </c>
    </row>
    <row r="10" spans="2:7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41">
        <v>31544</v>
      </c>
      <c r="G10" s="6" t="s">
        <v>117</v>
      </c>
    </row>
    <row r="11" spans="2:7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41">
        <v>30497</v>
      </c>
      <c r="G11" s="6" t="s">
        <v>120</v>
      </c>
    </row>
    <row r="12" spans="2:7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41">
        <v>33322</v>
      </c>
      <c r="G12" s="6" t="s">
        <v>123</v>
      </c>
    </row>
    <row r="13" spans="2:7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41">
        <v>32371</v>
      </c>
      <c r="G13" s="6" t="s">
        <v>126</v>
      </c>
    </row>
    <row r="14" spans="2:7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41">
        <v>34257</v>
      </c>
      <c r="G14" s="6" t="s">
        <v>130</v>
      </c>
    </row>
    <row r="15" spans="2:7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41">
        <v>31232</v>
      </c>
      <c r="G15" s="6" t="s">
        <v>133</v>
      </c>
    </row>
    <row r="16" spans="2:7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41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I20" sqref="I20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4" t="s">
        <v>137</v>
      </c>
      <c r="B1" s="14"/>
      <c r="C1" s="14"/>
      <c r="D1" s="14"/>
      <c r="E1" s="14"/>
      <c r="F1" s="14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A22" workbookViewId="0">
      <selection activeCell="E35" sqref="E35:F35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IF(CHOOSE(_xlfn.RANK.EQ(D3,$D$3:$D$12,0),"대상","금상","은상","동상",0,0,0,0,0,0)=0,"",CHOOSE(_xlfn.RANK.EQ(D3,$D$3:$D$12,0),"대상","금상","은상","동상"))</f>
        <v/>
      </c>
      <c r="G3" s="6">
        <v>50135</v>
      </c>
      <c r="H3" s="6" t="s">
        <v>207</v>
      </c>
      <c r="I3" s="12">
        <v>0.12311342592592593</v>
      </c>
      <c r="J3" s="6" t="str">
        <f>HOUR(SMALL($I$3:$I$12,1))&amp;"시간"&amp;MINUTE(SMALL($I$3:$I$12,1))&amp;"분"&amp;SECOND(SMALL($I$3:$I$12,1))&amp;"초"</f>
        <v>2시간32분59초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IF(CHOOSE(_xlfn.RANK.EQ(D4,$D$3:$D$12,0),"대상","금상","은상","동상",0,0,0,0,0,0)=0,"",CHOOSE(_xlfn.RANK.EQ(D4,$D$3:$D$12,0),"대상","금상","은상","동상"))</f>
        <v/>
      </c>
      <c r="G4" s="6">
        <v>50142</v>
      </c>
      <c r="H4" s="6" t="s">
        <v>208</v>
      </c>
      <c r="I4" s="12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15" t="s">
        <v>232</v>
      </c>
      <c r="B23" s="16"/>
      <c r="C23" s="16"/>
      <c r="D23" s="17"/>
      <c r="E23" s="6" t="str">
        <f>INDEX($A$16:$E$22,MATCH(DMAX($A$15:$E$22,5,$B$15:$B$16),$E$16:$E$22,0),1)</f>
        <v>레이나</v>
      </c>
      <c r="G23" s="15" t="s">
        <v>53</v>
      </c>
      <c r="H23" s="16"/>
      <c r="I23" s="17"/>
      <c r="J23" s="6">
        <f>ROUNDUP(AVERAGEIFS($J$16:$J$22,$H$16:$H$22,"액션",$J$16:$J$22,"&gt;=400"),1)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20" t="str">
        <f>COUNTIF($C$27:$C$35,"="&amp;_xlfn.MODE.SNGL($C$27:$C$35))&amp;"개"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I5" sqref="I5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4" t="s">
        <v>55</v>
      </c>
      <c r="B1" s="14"/>
      <c r="C1" s="14"/>
      <c r="D1" s="14"/>
      <c r="E1" s="14"/>
      <c r="F1" s="14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1719600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3535200</v>
      </c>
      <c r="H5" s="6" t="s">
        <v>62</v>
      </c>
      <c r="I5" s="9">
        <v>1200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2134800</v>
      </c>
      <c r="H6" s="6" t="s">
        <v>69</v>
      </c>
      <c r="I6" s="9">
        <v>1300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1135200</v>
      </c>
      <c r="H7" s="6" t="s">
        <v>71</v>
      </c>
      <c r="I7" s="9">
        <v>400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914400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764400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1489800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1233700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2506400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2814500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775200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700800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466000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575600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337200</v>
      </c>
    </row>
    <row r="19" spans="1:6" x14ac:dyDescent="0.4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21102800</v>
      </c>
    </row>
  </sheetData>
  <scenarios current="1" show="0" sqref="F19">
    <scenario name="납품단가인상" locked="1" count="3" user="이명희" comment="_x000a_수정한 사람 이명희 날짜 2025-01-09">
      <inputCells r="I5" val="1200" numFmtId="41"/>
      <inputCells r="I6" val="1700" numFmtId="41"/>
      <inputCells r="I7" val="800" numFmtId="41"/>
    </scenario>
    <scenario name="납품단가인하" locked="1" count="3" user="이명희" comment="_x000a_수정한 사람 이명희 날짜 2025-01-09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54EA-2AC1-45AF-8EF2-C75B39BA88A4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8" t="s">
        <v>240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242</v>
      </c>
      <c r="E3" s="36" t="s">
        <v>238</v>
      </c>
      <c r="F3" s="36" t="s">
        <v>239</v>
      </c>
    </row>
    <row r="4" spans="2:6" ht="62.4" hidden="1" outlineLevel="1" x14ac:dyDescent="0.4">
      <c r="B4" s="31"/>
      <c r="C4" s="31"/>
      <c r="D4" s="24"/>
      <c r="E4" s="38" t="s">
        <v>265</v>
      </c>
      <c r="F4" s="38" t="s">
        <v>265</v>
      </c>
    </row>
    <row r="5" spans="2:6" x14ac:dyDescent="0.4">
      <c r="B5" s="32" t="s">
        <v>241</v>
      </c>
      <c r="C5" s="33"/>
      <c r="D5" s="30"/>
      <c r="E5" s="30"/>
      <c r="F5" s="30"/>
    </row>
    <row r="6" spans="2:6" outlineLevel="1" x14ac:dyDescent="0.4">
      <c r="B6" s="31"/>
      <c r="C6" s="31" t="s">
        <v>234</v>
      </c>
      <c r="D6" s="25">
        <v>1200</v>
      </c>
      <c r="E6" s="37">
        <v>1200</v>
      </c>
      <c r="F6" s="37">
        <v>800</v>
      </c>
    </row>
    <row r="7" spans="2:6" outlineLevel="1" x14ac:dyDescent="0.4">
      <c r="B7" s="31"/>
      <c r="C7" s="31" t="s">
        <v>235</v>
      </c>
      <c r="D7" s="25">
        <v>1300</v>
      </c>
      <c r="E7" s="37">
        <v>1700</v>
      </c>
      <c r="F7" s="37">
        <v>1300</v>
      </c>
    </row>
    <row r="8" spans="2:6" outlineLevel="1" x14ac:dyDescent="0.4">
      <c r="B8" s="31"/>
      <c r="C8" s="31" t="s">
        <v>236</v>
      </c>
      <c r="D8" s="25">
        <v>400</v>
      </c>
      <c r="E8" s="37">
        <v>800</v>
      </c>
      <c r="F8" s="37">
        <v>400</v>
      </c>
    </row>
    <row r="9" spans="2:6" x14ac:dyDescent="0.4">
      <c r="B9" s="32" t="s">
        <v>243</v>
      </c>
      <c r="C9" s="33"/>
      <c r="D9" s="30"/>
      <c r="E9" s="30"/>
      <c r="F9" s="30"/>
    </row>
    <row r="10" spans="2:6" ht="18" outlineLevel="1" thickBot="1" x14ac:dyDescent="0.45">
      <c r="B10" s="34"/>
      <c r="C10" s="34" t="s">
        <v>237</v>
      </c>
      <c r="D10" s="26">
        <v>21102800</v>
      </c>
      <c r="E10" s="26">
        <v>26668000</v>
      </c>
      <c r="F10" s="26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M11" sqref="M11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39">
        <v>1250</v>
      </c>
      <c r="I3" s="39">
        <v>3000</v>
      </c>
      <c r="J3" s="39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39">
        <v>990</v>
      </c>
      <c r="I4" s="39">
        <v>1800</v>
      </c>
      <c r="J4" s="39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39">
        <v>1350</v>
      </c>
      <c r="I5" s="39">
        <v>3300</v>
      </c>
      <c r="J5" s="39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39">
        <v>920</v>
      </c>
      <c r="I6" s="39">
        <v>2400</v>
      </c>
      <c r="J6" s="39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39">
        <v>1250</v>
      </c>
      <c r="I7" s="39">
        <v>2250</v>
      </c>
      <c r="J7" s="39">
        <v>937500</v>
      </c>
    </row>
    <row r="9" spans="1:10" x14ac:dyDescent="0.4">
      <c r="A9" s="23" t="s">
        <v>87</v>
      </c>
      <c r="B9" s="23"/>
      <c r="C9" s="23"/>
      <c r="D9" s="23"/>
      <c r="E9" s="23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3" t="s">
        <v>88</v>
      </c>
      <c r="B17" s="23"/>
      <c r="C17" s="23"/>
      <c r="D17" s="23"/>
      <c r="E17" s="23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I14" sqref="I14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4" t="s">
        <v>178</v>
      </c>
      <c r="B1" s="14"/>
      <c r="C1" s="14"/>
      <c r="D1" s="14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40">
        <v>2004.0160000000001</v>
      </c>
      <c r="C4" s="40">
        <v>1880.616</v>
      </c>
      <c r="D4" s="40">
        <v>2161.9679999999998</v>
      </c>
    </row>
    <row r="5" spans="1:4" x14ac:dyDescent="0.4">
      <c r="A5" s="6" t="s">
        <v>185</v>
      </c>
      <c r="B5" s="40">
        <v>1947.252</v>
      </c>
      <c r="C5" s="40">
        <v>1852.2339999999999</v>
      </c>
      <c r="D5" s="40">
        <v>2026.2280000000001</v>
      </c>
    </row>
    <row r="6" spans="1:4" x14ac:dyDescent="0.4">
      <c r="A6" s="6" t="s">
        <v>186</v>
      </c>
      <c r="B6" s="40">
        <v>1879.3820000000001</v>
      </c>
      <c r="C6" s="40">
        <v>2041.0360000000001</v>
      </c>
      <c r="D6" s="40">
        <v>1996.6120000000001</v>
      </c>
    </row>
    <row r="7" spans="1:4" x14ac:dyDescent="0.4">
      <c r="A7" s="6" t="s">
        <v>187</v>
      </c>
      <c r="B7" s="40">
        <v>1987.9739999999999</v>
      </c>
      <c r="C7" s="40">
        <v>1880.616</v>
      </c>
      <c r="D7" s="40">
        <v>2016.356</v>
      </c>
    </row>
    <row r="8" spans="1:4" x14ac:dyDescent="0.4">
      <c r="A8" s="6" t="s">
        <v>188</v>
      </c>
      <c r="B8" s="40">
        <v>1868.2760000000001</v>
      </c>
      <c r="C8" s="40">
        <v>1938.614</v>
      </c>
      <c r="D8" s="40">
        <v>1885.5519999999999</v>
      </c>
    </row>
    <row r="9" spans="1:4" x14ac:dyDescent="0.4">
      <c r="A9" s="6" t="s">
        <v>189</v>
      </c>
      <c r="B9" s="40">
        <v>1762.152</v>
      </c>
      <c r="C9" s="40">
        <v>1709.09</v>
      </c>
      <c r="D9" s="40">
        <v>1726.366</v>
      </c>
    </row>
    <row r="10" spans="1:4" x14ac:dyDescent="0.4">
      <c r="A10" s="6" t="s">
        <v>190</v>
      </c>
      <c r="B10" s="40">
        <v>1890.4880000000001</v>
      </c>
      <c r="C10" s="40">
        <v>1828.788</v>
      </c>
      <c r="D10" s="40">
        <v>1871.9780000000001</v>
      </c>
    </row>
    <row r="11" spans="1:4" x14ac:dyDescent="0.4">
      <c r="A11" s="6" t="s">
        <v>191</v>
      </c>
      <c r="B11" s="40">
        <f>AVERAGE(B$4:B$10)</f>
        <v>1905.6485714285714</v>
      </c>
      <c r="C11" s="40">
        <f>AVERAGE(C$4:C$10)</f>
        <v>1875.8562857142858</v>
      </c>
      <c r="D11" s="40">
        <f t="shared" ref="C11:D11" si="0">AVERAGE(D$4:D$10)</f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15240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L16" sqref="L16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4" t="s">
        <v>192</v>
      </c>
      <c r="B1" s="14"/>
      <c r="C1" s="14"/>
      <c r="D1" s="14"/>
      <c r="E1" s="14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2025-01-09T07:25:18Z</dcterms:modified>
</cp:coreProperties>
</file>