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32\Desktop\115\02 최신기출유형\"/>
    </mc:Choice>
  </mc:AlternateContent>
  <xr:revisionPtr revIDLastSave="0" documentId="8_{17C38939-BA01-4623-8448-9404665F6B9F}" xr6:coauthVersionLast="47" xr6:coauthVersionMax="47" xr10:uidLastSave="{00000000-0000-0000-0000-000000000000}"/>
  <bookViews>
    <workbookView xWindow="-108" yWindow="-108" windowWidth="23256" windowHeight="12576" tabRatio="81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1" l="1"/>
  <c r="E35" i="11"/>
  <c r="J3" i="11"/>
  <c r="E4" i="11"/>
  <c r="E5" i="11"/>
  <c r="E6" i="11"/>
  <c r="E7" i="11"/>
  <c r="E8" i="11"/>
  <c r="E9" i="11"/>
  <c r="E10" i="11"/>
  <c r="E11" i="11"/>
  <c r="E12" i="11"/>
  <c r="E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<sst xmlns="http://schemas.openxmlformats.org/spreadsheetml/2006/main" count="407" uniqueCount="266">
  <si>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</si>
  <si>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</si>
  <si>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</si>
  <si>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</si>
  <si>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</si>
  <si>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</si>
  <si>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</si>
  <si>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</si>
  <si>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</si>
  <si>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</si>
  <si>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</si>
  <si>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</si>
  <si>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</si>
  <si>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</si>
  <si>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</si>
  <si>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</si>
  <si>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</si>
  <si>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</si>
  <si>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</si>
  <si>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</si>
  <si>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</si>
  <si>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</si>
  <si>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</si>
  <si>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</si>
  <si>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</si>
  <si>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</si>
  <si>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</si>
  <si>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</si>
  <si>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</si>
  <si>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</si>
  <si>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</si>
  <si>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</si>
  <si>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</si>
  <si>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</si>
  <si>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</si>
  <si>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</si>
  <si>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</si>
  <si>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</si>
  <si>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</si>
  <si>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</si>
  <si>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</si>
  <si>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</si>
  <si>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</si>
  <si>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</si>
  <si>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</si>
  <si>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</si>
  <si>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</si>
  <si>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</si>
  <si>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</si>
  <si>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</si>
  <si>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</si>
  <si>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</si>
  <si>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</si>
  <si>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</si>
  <si>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</si>
  <si>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</si>
  <si>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</si>
  <si>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</si>
  <si>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</si>
  <si>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</si>
  <si>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</si>
  <si>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</si>
  <si>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</si>
  <si>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</si>
  <si>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</si>
  <si>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</si>
  <si>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</si>
  <si>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</si>
  <si>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</si>
  <si>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</si>
  <si>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</si>
  <si>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</si>
  <si>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</si>
  <si>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</si>
  <si>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</si>
  <si>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</si>
  <si>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</si>
  <si>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</si>
  <si>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</si>
  <si>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</si>
  <si>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</si>
  <si>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</si>
  <si>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</si>
  <si>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</si>
  <si>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</si>
  <si>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</si>
  <si>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</si>
  <si>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</si>
  <si>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</si>
  <si>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</si>
  <si>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</si>
  <si>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</si>
  <si>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</si>
  <si>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</si>
  <si>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</si>
  <si>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</si>
  <si>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</si>
  <si>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</si>
  <si>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</si>
  <si>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</si>
  <si>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</si>
  <si>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</si>
  <si>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</si>
  <si>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</si>
  <si>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</si>
  <si>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</si>
  <si>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</si>
  <si>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</si>
  <si>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</si>
  <si>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</si>
  <si>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</si>
  <si>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</si>
  <si>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</si>
  <si>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</si>
  <si>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</si>
  <si>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</si>
  <si>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</si>
  <si>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</si>
  <si>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</si>
  <si>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</si>
  <si>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</si>
  <si>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</si>
  <si>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</si>
  <si>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</si>
  <si>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</si>
  <si>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</si>
  <si>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</si>
  <si>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</si>
  <si>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</si>
  <si>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</si>
  <si>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</si>
  <si>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</si>
  <si>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</si>
  <si>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</si>
  <si>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</si>
  <si>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</si>
  <si>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</si>
  <si>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</si>
  <si>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</si>
  <si>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</si>
  <si>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</si>
  <si>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</si>
  <si>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</si>
  <si>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</si>
  <si>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</si>
  <si>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</si>
  <si>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</si>
  <si>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</si>
  <si>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</si>
  <si>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</si>
  <si>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</si>
  <si>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</si>
  <si>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</si>
  <si>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</si>
  <si>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</si>
  <si>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</si>
  <si>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</si>
  <si>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</si>
  <si>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</si>
  <si>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</si>
  <si>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</si>
  <si>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</si>
  <si>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</si>
  <si>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</si>
  <si>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</si>
  <si>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</si>
  <si>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</si>
  <si>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</si>
  <si>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</si>
  <si>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</si>
  <si>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</si>
  <si>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</si>
  <si>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</si>
  <si>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</si>
  <si>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</si>
  <si>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</si>
  <si>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</si>
  <si>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</si>
  <si>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</si>
  <si>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</si>
  <si>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</si>
  <si>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</si>
  <si>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</si>
  <si>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</si>
  <si>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</si>
  <si>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</si>
  <si>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</si>
  <si>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</si>
  <si>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</si>
  <si>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</si>
  <si>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</si>
  <si>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</si>
  <si>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</si>
  <si>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</si>
  <si>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</si>
  <si>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</si>
  <si>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</si>
  <si>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</si>
  <si>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</si>
  <si>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</si>
  <si>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</si>
  <si>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</si>
  <si>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</si>
  <si>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</si>
  <si>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</si>
  <si>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</si>
  <si>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</si>
  <si>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</si>
  <si>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</si>
  <si>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</si>
  <si>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</si>
  <si>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</si>
  <si>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</si>
  <si>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</si>
  <si>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</si>
  <si>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</si>
  <si>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</si>
  <si>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</si>
  <si>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</si>
  <si>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</si>
  <si>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</si>
  <si>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</si>
  <si>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</si>
  <si>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</si>
  <si>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</si>
  <si>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</si>
  <si>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</si>
  <si>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</si>
  <si>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</si>
  <si>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</si>
  <si>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</si>
  <si>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</si>
  <si>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</si>
  <si>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</si>
  <si>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</si>
  <si>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</si>
  <si>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</si>
  <si>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</si>
  <si>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eu032 날짜 2025-11-12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</si>
  <si>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</si>
  <si>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</si>
  <si>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</si>
  <si>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</si>
  <si>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</si>
  <si>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</si>
  <si>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</si>
  <si>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</si>
  <si>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</si>
  <si>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</si>
  <si>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</si>
  <si>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</si>
  <si>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</si>
  <si>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</si>
  <si>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</si>
  <si>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</si>
  <si>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</si>
  <si>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</si>
  <si>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</si>
  <si>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</si>
  <si>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</si>
  <si>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</si>
  <si>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</si>
  <si>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</si>
  <si>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</si>
  <si>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</si>
  <si>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등산 同好會 회원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</si>
</sst>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8" formatCode="_-* #,##0.0_-;\-* #,##0.0_-;_-* &quot;-&quot;?_-;_-@_-"/>
    <numFmt numFmtId="180" formatCode="yy&quot;年&quot;mm&quot;月&quot;dd&quot;日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78" fontId="0" fillId="0" borderId="1" xfId="1" applyNumberFormat="1" applyFont="1" applyBorder="1" applyAlignment="1">
      <alignment vertical="center"/>
    </xf>
    <xf numFmtId="180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528376"/>
        <c:axId val="717526216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7175262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7528376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717528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75262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5CF3D170-84F2-E46C-765D-7839906AAD67}"/>
            </a:ext>
          </a:extLst>
        </xdr:cNvPr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9" sqref="E9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247</v>
      </c>
      <c r="B3" s="1" t="s">
        <v>254</v>
      </c>
      <c r="C3" s="1" t="s">
        <v>255</v>
      </c>
      <c r="D3" s="1" t="s">
        <v>256</v>
      </c>
      <c r="E3" s="1" t="s">
        <v>257</v>
      </c>
      <c r="F3" s="1" t="s">
        <v>258</v>
      </c>
    </row>
    <row r="4" spans="1:6" x14ac:dyDescent="0.4">
      <c r="A4" s="1" t="s">
        <v>248</v>
      </c>
      <c r="B4" s="1" t="s">
        <v>259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249</v>
      </c>
      <c r="B5" s="1" t="s">
        <v>260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250</v>
      </c>
      <c r="B6" s="1" t="s">
        <v>261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251</v>
      </c>
      <c r="B7" s="1" t="s">
        <v>262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252</v>
      </c>
      <c r="B8" s="1" t="s">
        <v>263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253</v>
      </c>
      <c r="B9" s="1" t="s">
        <v>264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B4" sqref="B4:G16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3" bestFit="1" customWidth="1"/>
    <col min="7" max="7" width="14.296875" bestFit="1" customWidth="1"/>
  </cols>
  <sheetData>
    <row r="2" spans="2:7" ht="25.95" customHeight="1" x14ac:dyDescent="0.4">
      <c r="D2" s="10" t="s">
        <v>265</v>
      </c>
    </row>
    <row r="4" spans="2:7" x14ac:dyDescent="0.4">
      <c r="B4" s="6" t="s">
        <v>9</v>
      </c>
      <c r="C4" s="6" t="s">
        <v>10</v>
      </c>
      <c r="D4" s="6" t="s">
        <v>93</v>
      </c>
      <c r="E4" s="6" t="s">
        <v>94</v>
      </c>
      <c r="F4" s="6" t="s">
        <v>11</v>
      </c>
      <c r="G4" s="6" t="s">
        <v>95</v>
      </c>
    </row>
    <row r="5" spans="2:7" x14ac:dyDescent="0.4">
      <c r="B5" s="6" t="s">
        <v>96</v>
      </c>
      <c r="C5" s="6" t="s">
        <v>15</v>
      </c>
      <c r="D5" s="6" t="s">
        <v>97</v>
      </c>
      <c r="E5" s="6" t="s">
        <v>98</v>
      </c>
      <c r="F5" s="41">
        <v>31028</v>
      </c>
      <c r="G5" s="6" t="s">
        <v>99</v>
      </c>
    </row>
    <row r="6" spans="2:7" x14ac:dyDescent="0.4">
      <c r="B6" s="6" t="s">
        <v>100</v>
      </c>
      <c r="C6" s="6" t="s">
        <v>13</v>
      </c>
      <c r="D6" s="6" t="s">
        <v>101</v>
      </c>
      <c r="E6" s="6" t="s">
        <v>102</v>
      </c>
      <c r="F6" s="41">
        <v>32755</v>
      </c>
      <c r="G6" s="6" t="s">
        <v>103</v>
      </c>
    </row>
    <row r="7" spans="2:7" x14ac:dyDescent="0.4">
      <c r="B7" s="6" t="s">
        <v>104</v>
      </c>
      <c r="C7" s="6" t="s">
        <v>13</v>
      </c>
      <c r="D7" s="6" t="s">
        <v>101</v>
      </c>
      <c r="E7" s="6" t="s">
        <v>105</v>
      </c>
      <c r="F7" s="41">
        <v>31747</v>
      </c>
      <c r="G7" s="6" t="s">
        <v>106</v>
      </c>
    </row>
    <row r="8" spans="2:7" x14ac:dyDescent="0.4">
      <c r="B8" s="6" t="s">
        <v>107</v>
      </c>
      <c r="C8" s="6" t="s">
        <v>13</v>
      </c>
      <c r="D8" s="6" t="s">
        <v>108</v>
      </c>
      <c r="E8" s="6" t="s">
        <v>109</v>
      </c>
      <c r="F8" s="41">
        <v>33256</v>
      </c>
      <c r="G8" s="6" t="s">
        <v>110</v>
      </c>
    </row>
    <row r="9" spans="2:7" x14ac:dyDescent="0.4">
      <c r="B9" s="6" t="s">
        <v>111</v>
      </c>
      <c r="C9" s="6" t="s">
        <v>15</v>
      </c>
      <c r="D9" s="6" t="s">
        <v>101</v>
      </c>
      <c r="E9" s="6" t="s">
        <v>112</v>
      </c>
      <c r="F9" s="41">
        <v>32739</v>
      </c>
      <c r="G9" s="6" t="s">
        <v>113</v>
      </c>
    </row>
    <row r="10" spans="2:7" x14ac:dyDescent="0.4">
      <c r="B10" s="6" t="s">
        <v>114</v>
      </c>
      <c r="C10" s="6" t="s">
        <v>15</v>
      </c>
      <c r="D10" s="6" t="s">
        <v>115</v>
      </c>
      <c r="E10" s="6" t="s">
        <v>116</v>
      </c>
      <c r="F10" s="41">
        <v>31544</v>
      </c>
      <c r="G10" s="6" t="s">
        <v>117</v>
      </c>
    </row>
    <row r="11" spans="2:7" x14ac:dyDescent="0.4">
      <c r="B11" s="6" t="s">
        <v>118</v>
      </c>
      <c r="C11" s="6" t="s">
        <v>13</v>
      </c>
      <c r="D11" s="6" t="s">
        <v>101</v>
      </c>
      <c r="E11" s="6" t="s">
        <v>119</v>
      </c>
      <c r="F11" s="41">
        <v>30497</v>
      </c>
      <c r="G11" s="6" t="s">
        <v>120</v>
      </c>
    </row>
    <row r="12" spans="2:7" x14ac:dyDescent="0.4">
      <c r="B12" s="6" t="s">
        <v>121</v>
      </c>
      <c r="C12" s="6" t="s">
        <v>13</v>
      </c>
      <c r="D12" s="6" t="s">
        <v>108</v>
      </c>
      <c r="E12" s="6" t="s">
        <v>122</v>
      </c>
      <c r="F12" s="41">
        <v>33322</v>
      </c>
      <c r="G12" s="6" t="s">
        <v>123</v>
      </c>
    </row>
    <row r="13" spans="2:7" x14ac:dyDescent="0.4">
      <c r="B13" s="6" t="s">
        <v>124</v>
      </c>
      <c r="C13" s="6" t="s">
        <v>15</v>
      </c>
      <c r="D13" s="6" t="s">
        <v>115</v>
      </c>
      <c r="E13" s="6" t="s">
        <v>125</v>
      </c>
      <c r="F13" s="41">
        <v>32371</v>
      </c>
      <c r="G13" s="6" t="s">
        <v>126</v>
      </c>
    </row>
    <row r="14" spans="2:7" x14ac:dyDescent="0.4">
      <c r="B14" s="6" t="s">
        <v>127</v>
      </c>
      <c r="C14" s="6" t="s">
        <v>13</v>
      </c>
      <c r="D14" s="6" t="s">
        <v>128</v>
      </c>
      <c r="E14" s="6" t="s">
        <v>129</v>
      </c>
      <c r="F14" s="41">
        <v>34257</v>
      </c>
      <c r="G14" s="6" t="s">
        <v>130</v>
      </c>
    </row>
    <row r="15" spans="2:7" x14ac:dyDescent="0.4">
      <c r="B15" s="6" t="s">
        <v>131</v>
      </c>
      <c r="C15" s="6" t="s">
        <v>13</v>
      </c>
      <c r="D15" s="6" t="s">
        <v>101</v>
      </c>
      <c r="E15" s="6" t="s">
        <v>132</v>
      </c>
      <c r="F15" s="41">
        <v>31232</v>
      </c>
      <c r="G15" s="6" t="s">
        <v>133</v>
      </c>
    </row>
    <row r="16" spans="2:7" x14ac:dyDescent="0.4">
      <c r="B16" s="6" t="s">
        <v>134</v>
      </c>
      <c r="C16" s="6" t="s">
        <v>15</v>
      </c>
      <c r="D16" s="6" t="s">
        <v>128</v>
      </c>
      <c r="E16" s="6" t="s">
        <v>135</v>
      </c>
      <c r="F16" s="41">
        <v>32930</v>
      </c>
      <c r="G16" s="6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A3" sqref="A3:F3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4" t="s">
        <v>137</v>
      </c>
      <c r="B1" s="14"/>
      <c r="C1" s="14"/>
      <c r="D1" s="14"/>
      <c r="E1" s="14"/>
      <c r="F1" s="14"/>
    </row>
    <row r="3" spans="1:6" x14ac:dyDescent="0.4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x14ac:dyDescent="0.4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hidden="1" x14ac:dyDescent="0.4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hidden="1" x14ac:dyDescent="0.4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hidden="1" x14ac:dyDescent="0.4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x14ac:dyDescent="0.4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hidden="1" x14ac:dyDescent="0.4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hidden="1" x14ac:dyDescent="0.4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hidden="1" x14ac:dyDescent="0.4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hidden="1" x14ac:dyDescent="0.4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hidden="1" x14ac:dyDescent="0.4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x14ac:dyDescent="0.4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hidden="1" x14ac:dyDescent="0.4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</sheetData>
  <autoFilter ref="A3:F15" xr:uid="{D0D2AD3F-128E-46B5-AEB9-16EA3EF0EC74}">
    <filterColumn colId="2">
      <filters>
        <filter val="20"/>
        <filter val="24"/>
        <filter val="32"/>
      </filters>
    </filterColumn>
    <filterColumn colId="3">
      <filters>
        <filter val="55,000"/>
        <filter val="56,000"/>
        <filter val="60,000"/>
      </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J35"/>
  <sheetViews>
    <sheetView tabSelected="1" topLeftCell="A10" workbookViewId="0">
      <selection activeCell="E23" sqref="E23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7" max="9" width="10.59765625" customWidth="1"/>
    <col min="10" max="10" width="13.69921875" bestFit="1" customWidth="1"/>
  </cols>
  <sheetData>
    <row r="1" spans="1:10" x14ac:dyDescent="0.4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204</v>
      </c>
      <c r="H2" s="6" t="s">
        <v>10</v>
      </c>
      <c r="I2" s="6" t="s">
        <v>205</v>
      </c>
      <c r="J2" s="7" t="s">
        <v>206</v>
      </c>
    </row>
    <row r="3" spans="1:10" x14ac:dyDescent="0.4">
      <c r="A3" s="6" t="s">
        <v>12</v>
      </c>
      <c r="B3" s="6">
        <v>33</v>
      </c>
      <c r="C3" s="6">
        <v>27</v>
      </c>
      <c r="D3" s="6">
        <v>60</v>
      </c>
      <c r="E3" s="6" t="e">
        <f>IF(CHOOSE(_xlfn.RANK.EQ(D3,$D$3:$D$12),"대상","금상","은상"),"동상","")</f>
        <v>#VALUE!</v>
      </c>
      <c r="G3" s="6">
        <v>50135</v>
      </c>
      <c r="H3" s="6" t="s">
        <v>207</v>
      </c>
      <c r="I3" s="12">
        <v>0.12311342592592593</v>
      </c>
      <c r="J3" s="12" t="str">
        <f>HOUR(SMALL($I$3:$I$12,1))&amp;"시간"&amp;MINUTE(SMALL($I$3:$I$12,1))&amp;"분"&amp;SECOND(SMALL($I$3:$I$12,1))&amp;"초"</f>
        <v>2시간32분59초</v>
      </c>
    </row>
    <row r="4" spans="1:10" x14ac:dyDescent="0.4">
      <c r="A4" s="6" t="s">
        <v>14</v>
      </c>
      <c r="B4" s="6">
        <v>38</v>
      </c>
      <c r="C4" s="6">
        <v>41</v>
      </c>
      <c r="D4" s="6">
        <v>79</v>
      </c>
      <c r="E4" s="6" t="e">
        <f t="shared" ref="E4:E12" si="0">IF(CHOOSE(_xlfn.RANK.EQ(D4,$D$3:$D$12),"대상","금상","은상"),"동상","")</f>
        <v>#VALUE!</v>
      </c>
      <c r="G4" s="6">
        <v>50142</v>
      </c>
      <c r="H4" s="6" t="s">
        <v>208</v>
      </c>
      <c r="I4" s="12">
        <v>0.11045138888888889</v>
      </c>
    </row>
    <row r="5" spans="1:10" x14ac:dyDescent="0.4">
      <c r="A5" s="6" t="s">
        <v>16</v>
      </c>
      <c r="B5" s="6">
        <v>46</v>
      </c>
      <c r="C5" s="6">
        <v>39</v>
      </c>
      <c r="D5" s="6">
        <v>85</v>
      </c>
      <c r="E5" s="6" t="e">
        <f t="shared" si="0"/>
        <v>#VALUE!</v>
      </c>
      <c r="G5" s="6">
        <v>50168</v>
      </c>
      <c r="H5" s="6" t="s">
        <v>207</v>
      </c>
      <c r="I5" s="12">
        <v>0.14283564814814814</v>
      </c>
    </row>
    <row r="6" spans="1:10" x14ac:dyDescent="0.4">
      <c r="A6" s="6" t="s">
        <v>17</v>
      </c>
      <c r="B6" s="6">
        <v>45</v>
      </c>
      <c r="C6" s="6">
        <v>48</v>
      </c>
      <c r="D6" s="6">
        <v>93</v>
      </c>
      <c r="E6" s="6" t="e">
        <f t="shared" si="0"/>
        <v>#VALUE!</v>
      </c>
      <c r="G6" s="6">
        <v>50216</v>
      </c>
      <c r="H6" s="6" t="s">
        <v>208</v>
      </c>
      <c r="I6" s="12">
        <v>0.12170138888888889</v>
      </c>
    </row>
    <row r="7" spans="1:10" x14ac:dyDescent="0.4">
      <c r="A7" s="6" t="s">
        <v>18</v>
      </c>
      <c r="B7" s="6">
        <v>49</v>
      </c>
      <c r="C7" s="6">
        <v>49</v>
      </c>
      <c r="D7" s="6">
        <v>98</v>
      </c>
      <c r="E7" s="6" t="e">
        <f t="shared" si="0"/>
        <v>#VALUE!</v>
      </c>
      <c r="G7" s="6">
        <v>50248</v>
      </c>
      <c r="H7" s="6" t="s">
        <v>208</v>
      </c>
      <c r="I7" s="12">
        <v>0.10623842592592592</v>
      </c>
    </row>
    <row r="8" spans="1:10" x14ac:dyDescent="0.4">
      <c r="A8" s="6" t="s">
        <v>19</v>
      </c>
      <c r="B8" s="6">
        <v>42</v>
      </c>
      <c r="C8" s="6">
        <v>37</v>
      </c>
      <c r="D8" s="6">
        <v>79</v>
      </c>
      <c r="E8" s="6" t="e">
        <f t="shared" si="0"/>
        <v>#VALUE!</v>
      </c>
      <c r="G8" s="6">
        <v>50274</v>
      </c>
      <c r="H8" s="6" t="s">
        <v>208</v>
      </c>
      <c r="I8" s="12">
        <v>0.11791666666666667</v>
      </c>
    </row>
    <row r="9" spans="1:10" x14ac:dyDescent="0.4">
      <c r="A9" s="6" t="s">
        <v>20</v>
      </c>
      <c r="B9" s="6">
        <v>36</v>
      </c>
      <c r="C9" s="6">
        <v>41</v>
      </c>
      <c r="D9" s="6">
        <v>77</v>
      </c>
      <c r="E9" s="6" t="e">
        <f t="shared" si="0"/>
        <v>#VALUE!</v>
      </c>
      <c r="G9" s="6">
        <v>50324</v>
      </c>
      <c r="H9" s="6" t="s">
        <v>207</v>
      </c>
      <c r="I9" s="12">
        <v>0.11084490740740742</v>
      </c>
    </row>
    <row r="10" spans="1:10" x14ac:dyDescent="0.4">
      <c r="A10" s="6" t="s">
        <v>21</v>
      </c>
      <c r="B10" s="6">
        <v>38</v>
      </c>
      <c r="C10" s="6">
        <v>43</v>
      </c>
      <c r="D10" s="6">
        <v>81</v>
      </c>
      <c r="E10" s="6" t="e">
        <f t="shared" si="0"/>
        <v>#VALUE!</v>
      </c>
      <c r="G10" s="6">
        <v>50356</v>
      </c>
      <c r="H10" s="6" t="s">
        <v>208</v>
      </c>
      <c r="I10" s="12">
        <v>0.12790509259259258</v>
      </c>
    </row>
    <row r="11" spans="1:10" x14ac:dyDescent="0.4">
      <c r="A11" s="6" t="s">
        <v>22</v>
      </c>
      <c r="B11" s="6">
        <v>29</v>
      </c>
      <c r="C11" s="6">
        <v>30</v>
      </c>
      <c r="D11" s="6">
        <v>59</v>
      </c>
      <c r="E11" s="6" t="e">
        <f t="shared" si="0"/>
        <v>#VALUE!</v>
      </c>
      <c r="G11" s="6">
        <v>50388</v>
      </c>
      <c r="H11" s="6" t="s">
        <v>207</v>
      </c>
      <c r="I11" s="12">
        <v>0.15519675925925927</v>
      </c>
    </row>
    <row r="12" spans="1:10" x14ac:dyDescent="0.4">
      <c r="A12" s="6" t="s">
        <v>23</v>
      </c>
      <c r="B12" s="6">
        <v>31</v>
      </c>
      <c r="C12" s="6">
        <v>35</v>
      </c>
      <c r="D12" s="6">
        <v>66</v>
      </c>
      <c r="E12" s="6" t="e">
        <f t="shared" si="0"/>
        <v>#VALUE!</v>
      </c>
      <c r="G12" s="6">
        <v>50421</v>
      </c>
      <c r="H12" s="6" t="s">
        <v>207</v>
      </c>
      <c r="I12" s="12">
        <v>0.1333101851851852</v>
      </c>
    </row>
    <row r="14" spans="1:10" x14ac:dyDescent="0.4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4">
      <c r="A15" s="6" t="s">
        <v>210</v>
      </c>
      <c r="B15" s="6" t="s">
        <v>211</v>
      </c>
      <c r="C15" s="6" t="s">
        <v>29</v>
      </c>
      <c r="D15" s="6" t="s">
        <v>30</v>
      </c>
      <c r="E15" s="6" t="s">
        <v>212</v>
      </c>
      <c r="G15" s="6" t="s">
        <v>31</v>
      </c>
      <c r="H15" s="6" t="s">
        <v>32</v>
      </c>
      <c r="I15" s="6" t="s">
        <v>33</v>
      </c>
      <c r="J15" s="6" t="s">
        <v>34</v>
      </c>
    </row>
    <row r="16" spans="1:10" x14ac:dyDescent="0.4">
      <c r="A16" s="6" t="s">
        <v>42</v>
      </c>
      <c r="B16" s="6" t="s">
        <v>213</v>
      </c>
      <c r="C16" s="6">
        <v>138</v>
      </c>
      <c r="D16" s="6">
        <v>262</v>
      </c>
      <c r="E16" s="13">
        <f>C16/SUM(C16:D16)</f>
        <v>0.34499999999999997</v>
      </c>
      <c r="G16" s="6" t="s">
        <v>36</v>
      </c>
      <c r="H16" s="6" t="s">
        <v>37</v>
      </c>
      <c r="I16" s="6" t="s">
        <v>38</v>
      </c>
      <c r="J16" s="6">
        <v>406</v>
      </c>
    </row>
    <row r="17" spans="1:10" x14ac:dyDescent="0.4">
      <c r="A17" s="6" t="s">
        <v>35</v>
      </c>
      <c r="B17" s="6" t="s">
        <v>214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40</v>
      </c>
      <c r="H17" s="6" t="s">
        <v>41</v>
      </c>
      <c r="I17" s="6" t="s">
        <v>38</v>
      </c>
      <c r="J17" s="6">
        <v>596</v>
      </c>
    </row>
    <row r="18" spans="1:10" x14ac:dyDescent="0.4">
      <c r="A18" s="6" t="s">
        <v>39</v>
      </c>
      <c r="B18" s="6" t="s">
        <v>213</v>
      </c>
      <c r="C18" s="6">
        <v>351</v>
      </c>
      <c r="D18" s="6">
        <v>49</v>
      </c>
      <c r="E18" s="13">
        <f t="shared" si="1"/>
        <v>0.87749999999999995</v>
      </c>
      <c r="G18" s="6" t="s">
        <v>43</v>
      </c>
      <c r="H18" s="6" t="s">
        <v>37</v>
      </c>
      <c r="I18" s="6" t="s">
        <v>38</v>
      </c>
      <c r="J18" s="6">
        <v>364</v>
      </c>
    </row>
    <row r="19" spans="1:10" x14ac:dyDescent="0.4">
      <c r="A19" s="6" t="s">
        <v>44</v>
      </c>
      <c r="B19" s="6" t="s">
        <v>214</v>
      </c>
      <c r="C19" s="6">
        <v>152</v>
      </c>
      <c r="D19" s="6">
        <v>143</v>
      </c>
      <c r="E19" s="13">
        <f t="shared" si="1"/>
        <v>0.51525423728813557</v>
      </c>
      <c r="G19" s="6" t="s">
        <v>45</v>
      </c>
      <c r="H19" s="6" t="s">
        <v>41</v>
      </c>
      <c r="I19" s="6" t="s">
        <v>38</v>
      </c>
      <c r="J19" s="6">
        <v>685</v>
      </c>
    </row>
    <row r="20" spans="1:10" x14ac:dyDescent="0.4">
      <c r="A20" s="6" t="s">
        <v>46</v>
      </c>
      <c r="B20" s="6" t="s">
        <v>213</v>
      </c>
      <c r="C20" s="6">
        <v>227</v>
      </c>
      <c r="D20" s="6">
        <v>273</v>
      </c>
      <c r="E20" s="13">
        <f t="shared" si="1"/>
        <v>0.45400000000000001</v>
      </c>
      <c r="G20" s="6" t="s">
        <v>47</v>
      </c>
      <c r="H20" s="6" t="s">
        <v>41</v>
      </c>
      <c r="I20" s="6" t="s">
        <v>48</v>
      </c>
      <c r="J20" s="6">
        <v>431</v>
      </c>
    </row>
    <row r="21" spans="1:10" x14ac:dyDescent="0.4">
      <c r="A21" s="6" t="s">
        <v>49</v>
      </c>
      <c r="B21" s="6" t="s">
        <v>213</v>
      </c>
      <c r="C21" s="6">
        <v>278</v>
      </c>
      <c r="D21" s="6">
        <v>122</v>
      </c>
      <c r="E21" s="13">
        <f t="shared" si="1"/>
        <v>0.69499999999999995</v>
      </c>
      <c r="G21" s="6" t="s">
        <v>50</v>
      </c>
      <c r="H21" s="6" t="s">
        <v>37</v>
      </c>
      <c r="I21" s="6" t="s">
        <v>48</v>
      </c>
      <c r="J21" s="6">
        <v>695</v>
      </c>
    </row>
    <row r="22" spans="1:10" x14ac:dyDescent="0.4">
      <c r="A22" s="6" t="s">
        <v>51</v>
      </c>
      <c r="B22" s="6" t="s">
        <v>214</v>
      </c>
      <c r="C22" s="6">
        <v>337</v>
      </c>
      <c r="D22" s="6">
        <v>63</v>
      </c>
      <c r="E22" s="13">
        <f t="shared" si="1"/>
        <v>0.84250000000000003</v>
      </c>
      <c r="G22" s="6" t="s">
        <v>52</v>
      </c>
      <c r="H22" s="6" t="s">
        <v>37</v>
      </c>
      <c r="I22" s="6" t="s">
        <v>48</v>
      </c>
      <c r="J22" s="6">
        <v>496</v>
      </c>
    </row>
    <row r="23" spans="1:10" x14ac:dyDescent="0.4">
      <c r="A23" s="15" t="s">
        <v>232</v>
      </c>
      <c r="B23" s="16"/>
      <c r="C23" s="16"/>
      <c r="D23" s="17"/>
      <c r="G23" s="15" t="s">
        <v>53</v>
      </c>
      <c r="H23" s="16"/>
      <c r="I23" s="17"/>
      <c r="J23" s="6">
        <f>ROUNDUP(AVERAGEIFS(J15:J22,H15:H22,"액션",J15:J22,"&gt;=400"),1)</f>
        <v>532.4</v>
      </c>
    </row>
    <row r="25" spans="1:10" x14ac:dyDescent="0.4">
      <c r="A25" s="4" t="s">
        <v>54</v>
      </c>
      <c r="B25" s="5" t="s">
        <v>215</v>
      </c>
    </row>
    <row r="26" spans="1:10" x14ac:dyDescent="0.4">
      <c r="A26" s="6" t="s">
        <v>230</v>
      </c>
      <c r="B26" s="6" t="s">
        <v>216</v>
      </c>
      <c r="C26" s="6" t="s">
        <v>217</v>
      </c>
      <c r="D26" s="6" t="s">
        <v>1</v>
      </c>
    </row>
    <row r="27" spans="1:10" x14ac:dyDescent="0.4">
      <c r="A27" s="6" t="s">
        <v>218</v>
      </c>
      <c r="B27" s="6" t="s">
        <v>219</v>
      </c>
      <c r="C27" s="6">
        <v>11</v>
      </c>
      <c r="D27" s="6">
        <v>81</v>
      </c>
    </row>
    <row r="28" spans="1:10" x14ac:dyDescent="0.4">
      <c r="A28" s="6" t="s">
        <v>220</v>
      </c>
      <c r="B28" s="6" t="s">
        <v>221</v>
      </c>
      <c r="C28" s="6">
        <v>33</v>
      </c>
      <c r="D28" s="6">
        <v>65</v>
      </c>
    </row>
    <row r="29" spans="1:10" x14ac:dyDescent="0.4">
      <c r="A29" s="6" t="s">
        <v>222</v>
      </c>
      <c r="B29" s="6" t="s">
        <v>223</v>
      </c>
      <c r="C29" s="6">
        <v>22</v>
      </c>
      <c r="D29" s="6">
        <v>54</v>
      </c>
    </row>
    <row r="30" spans="1:10" x14ac:dyDescent="0.4">
      <c r="A30" s="6" t="s">
        <v>224</v>
      </c>
      <c r="B30" s="6" t="s">
        <v>223</v>
      </c>
      <c r="C30" s="6">
        <v>22</v>
      </c>
      <c r="D30" s="6">
        <v>37</v>
      </c>
    </row>
    <row r="31" spans="1:10" x14ac:dyDescent="0.4">
      <c r="A31" s="6" t="s">
        <v>225</v>
      </c>
      <c r="B31" s="6" t="s">
        <v>223</v>
      </c>
      <c r="C31" s="6">
        <v>22</v>
      </c>
      <c r="D31" s="6">
        <v>92</v>
      </c>
    </row>
    <row r="32" spans="1:10" x14ac:dyDescent="0.4">
      <c r="A32" s="6" t="s">
        <v>226</v>
      </c>
      <c r="B32" s="6" t="s">
        <v>219</v>
      </c>
      <c r="C32" s="6">
        <v>11</v>
      </c>
      <c r="D32" s="6">
        <v>37</v>
      </c>
    </row>
    <row r="33" spans="1:6" x14ac:dyDescent="0.4">
      <c r="A33" s="6" t="s">
        <v>227</v>
      </c>
      <c r="B33" s="6" t="s">
        <v>221</v>
      </c>
      <c r="C33" s="6">
        <v>33</v>
      </c>
      <c r="D33" s="6">
        <v>68</v>
      </c>
      <c r="E33" s="18" t="s">
        <v>231</v>
      </c>
      <c r="F33" s="19"/>
    </row>
    <row r="34" spans="1:6" x14ac:dyDescent="0.4">
      <c r="A34" s="6" t="s">
        <v>228</v>
      </c>
      <c r="B34" s="6" t="s">
        <v>223</v>
      </c>
      <c r="C34" s="6">
        <v>22</v>
      </c>
      <c r="D34" s="6">
        <v>54</v>
      </c>
      <c r="E34" s="19"/>
      <c r="F34" s="19"/>
    </row>
    <row r="35" spans="1:6" x14ac:dyDescent="0.4">
      <c r="A35" s="6" t="s">
        <v>229</v>
      </c>
      <c r="B35" s="6" t="s">
        <v>221</v>
      </c>
      <c r="C35" s="6">
        <v>33</v>
      </c>
      <c r="D35" s="6">
        <v>54</v>
      </c>
      <c r="E35" s="20" t="str">
        <f>COUNTIF(C27:C35,_xlfn.MODE.SNGL(C27:C35))&amp;"개"</f>
        <v>4개</v>
      </c>
      <c r="F35" s="20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4" t="s">
        <v>55</v>
      </c>
      <c r="B1" s="14"/>
      <c r="C1" s="14"/>
      <c r="D1" s="14"/>
      <c r="E1" s="14"/>
      <c r="F1" s="14"/>
    </row>
    <row r="3" spans="1:9" x14ac:dyDescent="0.4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22" t="s">
        <v>74</v>
      </c>
      <c r="I3" s="22"/>
    </row>
    <row r="4" spans="1:9" x14ac:dyDescent="0.4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56</v>
      </c>
      <c r="I4" s="6" t="s">
        <v>75</v>
      </c>
    </row>
    <row r="5" spans="1:9" x14ac:dyDescent="0.4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2946000</v>
      </c>
      <c r="H5" s="6" t="s">
        <v>62</v>
      </c>
      <c r="I5" s="9">
        <v>1000</v>
      </c>
    </row>
    <row r="6" spans="1:9" x14ac:dyDescent="0.4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1779000</v>
      </c>
      <c r="H6" s="6" t="s">
        <v>69</v>
      </c>
      <c r="I6" s="9">
        <v>1500</v>
      </c>
    </row>
    <row r="7" spans="1:9" x14ac:dyDescent="0.4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946000</v>
      </c>
      <c r="H7" s="6" t="s">
        <v>71</v>
      </c>
      <c r="I7" s="9">
        <v>600</v>
      </c>
    </row>
    <row r="8" spans="1:9" x14ac:dyDescent="0.4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21" t="s">
        <v>73</v>
      </c>
      <c r="B19" s="21"/>
      <c r="C19" s="21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eu032" comment="만든 사람 eu032 날짜 2025-11-12">
      <inputCells r="I5" val="1200" numFmtId="41"/>
      <inputCells r="I6" val="1700" numFmtId="41"/>
      <inputCells r="I7" val="800" numFmtId="41"/>
    </scenario>
    <scenario name="납품단가인하" locked="1" count="3" user="eu032" comment="만든 사람 eu032 날짜 2025-11-12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6CD7-5F8A-42E6-B013-06EDD0D6DCEA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8" t="s">
        <v>240</v>
      </c>
      <c r="C2" s="29"/>
      <c r="D2" s="35"/>
      <c r="E2" s="35"/>
      <c r="F2" s="35"/>
    </row>
    <row r="3" spans="2:6" collapsed="1" x14ac:dyDescent="0.4">
      <c r="B3" s="27"/>
      <c r="C3" s="27"/>
      <c r="D3" s="36" t="s">
        <v>242</v>
      </c>
      <c r="E3" s="36" t="s">
        <v>237</v>
      </c>
      <c r="F3" s="36" t="s">
        <v>239</v>
      </c>
    </row>
    <row r="4" spans="2:6" ht="46.8" hidden="1" outlineLevel="1" x14ac:dyDescent="0.4">
      <c r="B4" s="31"/>
      <c r="C4" s="31"/>
      <c r="D4" s="24"/>
      <c r="E4" s="38" t="s">
        <v>238</v>
      </c>
      <c r="F4" s="38" t="s">
        <v>238</v>
      </c>
    </row>
    <row r="5" spans="2:6" x14ac:dyDescent="0.4">
      <c r="B5" s="32" t="s">
        <v>241</v>
      </c>
      <c r="C5" s="33"/>
      <c r="D5" s="30"/>
      <c r="E5" s="30"/>
      <c r="F5" s="30"/>
    </row>
    <row r="6" spans="2:6" outlineLevel="1" x14ac:dyDescent="0.4">
      <c r="B6" s="31"/>
      <c r="C6" s="31" t="s">
        <v>233</v>
      </c>
      <c r="D6" s="25">
        <v>1000</v>
      </c>
      <c r="E6" s="37">
        <v>1200</v>
      </c>
      <c r="F6" s="37">
        <v>800</v>
      </c>
    </row>
    <row r="7" spans="2:6" outlineLevel="1" x14ac:dyDescent="0.4">
      <c r="B7" s="31"/>
      <c r="C7" s="31" t="s">
        <v>234</v>
      </c>
      <c r="D7" s="25">
        <v>1500</v>
      </c>
      <c r="E7" s="37">
        <v>1700</v>
      </c>
      <c r="F7" s="37">
        <v>1300</v>
      </c>
    </row>
    <row r="8" spans="2:6" outlineLevel="1" x14ac:dyDescent="0.4">
      <c r="B8" s="31"/>
      <c r="C8" s="31" t="s">
        <v>235</v>
      </c>
      <c r="D8" s="25">
        <v>600</v>
      </c>
      <c r="E8" s="37">
        <v>800</v>
      </c>
      <c r="F8" s="37">
        <v>400</v>
      </c>
    </row>
    <row r="9" spans="2:6" x14ac:dyDescent="0.4">
      <c r="B9" s="32" t="s">
        <v>243</v>
      </c>
      <c r="C9" s="33"/>
      <c r="D9" s="30"/>
      <c r="E9" s="30"/>
      <c r="F9" s="30"/>
    </row>
    <row r="10" spans="2:6" ht="18" outlineLevel="1" thickBot="1" x14ac:dyDescent="0.45">
      <c r="B10" s="34"/>
      <c r="C10" s="34" t="s">
        <v>236</v>
      </c>
      <c r="D10" s="26">
        <v>22312200</v>
      </c>
      <c r="E10" s="26">
        <v>26668000</v>
      </c>
      <c r="F10" s="26">
        <v>17956400</v>
      </c>
    </row>
    <row r="11" spans="2:6" x14ac:dyDescent="0.4">
      <c r="B11" t="s">
        <v>244</v>
      </c>
    </row>
    <row r="12" spans="2:6" x14ac:dyDescent="0.4">
      <c r="B12" t="s">
        <v>245</v>
      </c>
    </row>
    <row r="13" spans="2:6" x14ac:dyDescent="0.4">
      <c r="B13" t="s">
        <v>246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N11" sqref="N11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3" t="s">
        <v>76</v>
      </c>
      <c r="B1" s="23"/>
      <c r="C1" s="23"/>
      <c r="D1" s="23"/>
      <c r="E1" s="23"/>
      <c r="G1" s="23" t="s">
        <v>92</v>
      </c>
      <c r="H1" s="23"/>
      <c r="I1" s="23"/>
      <c r="J1" s="23"/>
    </row>
    <row r="2" spans="1:10" x14ac:dyDescent="0.4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4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39">
        <v>1250</v>
      </c>
      <c r="I3" s="39">
        <v>3000</v>
      </c>
      <c r="J3" s="39">
        <v>1250000</v>
      </c>
    </row>
    <row r="4" spans="1:10" x14ac:dyDescent="0.4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39">
        <v>990</v>
      </c>
      <c r="I4" s="39">
        <v>1800</v>
      </c>
      <c r="J4" s="39">
        <v>594000</v>
      </c>
    </row>
    <row r="5" spans="1:10" x14ac:dyDescent="0.4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39">
        <v>1350</v>
      </c>
      <c r="I5" s="39">
        <v>3300</v>
      </c>
      <c r="J5" s="39">
        <v>1485000</v>
      </c>
    </row>
    <row r="6" spans="1:10" x14ac:dyDescent="0.4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39">
        <v>920</v>
      </c>
      <c r="I6" s="39">
        <v>2400</v>
      </c>
      <c r="J6" s="39">
        <v>736000</v>
      </c>
    </row>
    <row r="7" spans="1:10" x14ac:dyDescent="0.4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39">
        <v>1250</v>
      </c>
      <c r="I7" s="39">
        <v>2250</v>
      </c>
      <c r="J7" s="39">
        <v>937500</v>
      </c>
    </row>
    <row r="9" spans="1:10" x14ac:dyDescent="0.4">
      <c r="A9" s="23" t="s">
        <v>87</v>
      </c>
      <c r="B9" s="23"/>
      <c r="C9" s="23"/>
      <c r="D9" s="23"/>
      <c r="E9" s="23"/>
    </row>
    <row r="10" spans="1:10" x14ac:dyDescent="0.4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4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3" t="s">
        <v>88</v>
      </c>
      <c r="B17" s="23"/>
      <c r="C17" s="23"/>
      <c r="D17" s="23"/>
      <c r="E17" s="23"/>
    </row>
    <row r="18" spans="1:5" x14ac:dyDescent="0.4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4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J10" sqref="J10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14" t="s">
        <v>178</v>
      </c>
      <c r="B1" s="14"/>
      <c r="C1" s="14"/>
      <c r="D1" s="14"/>
    </row>
    <row r="2" spans="1:4" x14ac:dyDescent="0.4">
      <c r="D2" s="8" t="s">
        <v>179</v>
      </c>
    </row>
    <row r="3" spans="1:4" x14ac:dyDescent="0.4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4">
      <c r="A4" s="6" t="s">
        <v>184</v>
      </c>
      <c r="B4" s="40">
        <v>2004.0160000000001</v>
      </c>
      <c r="C4" s="40">
        <v>1880.616</v>
      </c>
      <c r="D4" s="40">
        <v>2161.9679999999998</v>
      </c>
    </row>
    <row r="5" spans="1:4" x14ac:dyDescent="0.4">
      <c r="A5" s="6" t="s">
        <v>185</v>
      </c>
      <c r="B5" s="40">
        <v>1947.252</v>
      </c>
      <c r="C5" s="40">
        <v>1852.2339999999999</v>
      </c>
      <c r="D5" s="40">
        <v>2026.2280000000001</v>
      </c>
    </row>
    <row r="6" spans="1:4" x14ac:dyDescent="0.4">
      <c r="A6" s="6" t="s">
        <v>186</v>
      </c>
      <c r="B6" s="40">
        <v>1879.3820000000001</v>
      </c>
      <c r="C6" s="40">
        <v>2041.0360000000001</v>
      </c>
      <c r="D6" s="40">
        <v>1996.6120000000001</v>
      </c>
    </row>
    <row r="7" spans="1:4" x14ac:dyDescent="0.4">
      <c r="A7" s="6" t="s">
        <v>187</v>
      </c>
      <c r="B7" s="40">
        <v>1987.9739999999999</v>
      </c>
      <c r="C7" s="40">
        <v>1880.616</v>
      </c>
      <c r="D7" s="40">
        <v>2016.356</v>
      </c>
    </row>
    <row r="8" spans="1:4" x14ac:dyDescent="0.4">
      <c r="A8" s="6" t="s">
        <v>188</v>
      </c>
      <c r="B8" s="40">
        <v>1868.2760000000001</v>
      </c>
      <c r="C8" s="40">
        <v>1938.614</v>
      </c>
      <c r="D8" s="40">
        <v>1885.5519999999999</v>
      </c>
    </row>
    <row r="9" spans="1:4" x14ac:dyDescent="0.4">
      <c r="A9" s="6" t="s">
        <v>189</v>
      </c>
      <c r="B9" s="40">
        <v>1762.152</v>
      </c>
      <c r="C9" s="40">
        <v>1709.09</v>
      </c>
      <c r="D9" s="40">
        <v>1726.366</v>
      </c>
    </row>
    <row r="10" spans="1:4" x14ac:dyDescent="0.4">
      <c r="A10" s="6" t="s">
        <v>190</v>
      </c>
      <c r="B10" s="40">
        <v>1890.4880000000001</v>
      </c>
      <c r="C10" s="40">
        <v>1828.788</v>
      </c>
      <c r="D10" s="40">
        <v>1871.9780000000001</v>
      </c>
    </row>
    <row r="11" spans="1:4" x14ac:dyDescent="0.4">
      <c r="A11" s="6" t="s">
        <v>191</v>
      </c>
      <c r="B11" s="40">
        <f>AVERAGE(B4:B10)</f>
        <v>1905.6485714285714</v>
      </c>
      <c r="C11" s="40">
        <f t="shared" ref="C11:D11" si="0">AVERAGE(C4:C10)</f>
        <v>1875.8562857142858</v>
      </c>
      <c r="D11" s="40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O15" sqref="O15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4" t="s">
        <v>192</v>
      </c>
      <c r="B1" s="14"/>
      <c r="C1" s="14"/>
      <c r="D1" s="14"/>
      <c r="E1" s="14"/>
    </row>
    <row r="3" spans="1:5" x14ac:dyDescent="0.4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4">
      <c r="A4" s="6" t="s">
        <v>198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199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200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201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202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이유리</cp:lastModifiedBy>
  <dcterms:created xsi:type="dcterms:W3CDTF">2023-04-27T08:01:32Z</dcterms:created>
  <dcterms:modified xsi:type="dcterms:W3CDTF">2025-11-11T16:27:13Z</dcterms:modified>
</cp:coreProperties>
</file>