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omy94\OneDrive\바탕 화면\"/>
    </mc:Choice>
  </mc:AlternateContent>
  <xr:revisionPtr revIDLastSave="0" documentId="13_ncr:1_{11E92831-10E6-4147-B008-CD80BAA46074}" xr6:coauthVersionLast="47" xr6:coauthVersionMax="47" xr10:uidLastSave="{00000000-0000-0000-0000-000000000000}"/>
  <bookViews>
    <workbookView xWindow="9084" yWindow="192" windowWidth="13236" windowHeight="12204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8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3" i="4"/>
  <c r="F5" i="7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minyoung oh</author>
  </authors>
  <commentList>
    <comment ref="G5" authorId="0" shapeId="0" xr:uid="{7ED5ED7B-0A19-4FAF-AEDA-DB86AEC89787}">
      <text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돋움"/>
            <family val="3"/>
            <charset val="129"/>
          </rPr>
          <t>재입고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<sst xmlns="http://schemas.openxmlformats.org/spreadsheetml/2006/main" count="324" uniqueCount="236">
  <si>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</si>
  <si>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</si>
  <si>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</si>
  <si>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</si>
  <si>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</si>
  <si>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</si>
  <si>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</si>
  <si>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</si>
  <si>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</si>
  <si>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</si>
  <si>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</si>
  <si>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</si>
  <si>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</si>
  <si>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</si>
  <si>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</si>
  <si>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</si>
  <si>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</si>
  <si>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</si>
  <si>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</si>
  <si>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</si>
  <si>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</si>
  <si>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</si>
  <si>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</si>
  <si>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</si>
  <si>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</si>
  <si>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</si>
  <si>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</si>
  <si>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</si>
  <si>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</si>
  <si>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</si>
  <si>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</si>
  <si>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</si>
  <si>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</si>
  <si>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</si>
  <si>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</si>
  <si>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</si>
  <si>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</si>
  <si>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</si>
  <si>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</si>
  <si>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</si>
  <si>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</si>
  <si>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</si>
  <si>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</si>
  <si>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</si>
  <si>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</si>
  <si>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</si>
  <si>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</si>
  <si>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</si>
  <si>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</si>
  <si>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</si>
  <si>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</si>
  <si>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</si>
  <si>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</si>
  <si>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</si>
  <si>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</si>
  <si>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</si>
  <si>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</si>
  <si>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</si>
  <si>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</si>
  <si>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</si>
  <si>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</si>
  <si>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</si>
  <si>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</si>
  <si>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</si>
  <si>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</si>
  <si>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</si>
  <si>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</si>
  <si>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</si>
  <si>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</si>
  <si>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</si>
  <si>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</si>
  <si>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</si>
  <si>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</si>
  <si>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</si>
  <si>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</si>
  <si>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</si>
  <si>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</si>
  <si>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</si>
  <si>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</si>
  <si>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</si>
  <si>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</si>
  <si>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</si>
  <si>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</si>
  <si>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</si>
  <si>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</si>
  <si>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</si>
  <si>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</si>
  <si>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</si>
  <si>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</si>
  <si>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</si>
  <si>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</si>
  <si>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</si>
  <si>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</si>
  <si>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</si>
  <si>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</si>
  <si>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</si>
  <si>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</si>
  <si>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</si>
  <si>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</si>
  <si>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</si>
  <si>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</si>
  <si>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</si>
  <si>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</si>
  <si>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</si>
  <si>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</si>
  <si>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</si>
  <si>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</si>
  <si>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</si>
  <si>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</si>
  <si>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</si>
  <si>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</si>
  <si>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</si>
  <si>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</si>
  <si>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</si>
  <si>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</si>
  <si>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</si>
  <si>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</si>
  <si>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</si>
  <si>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</si>
  <si>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</si>
  <si>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</si>
  <si>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</si>
  <si>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</si>
  <si>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</si>
  <si>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</si>
  <si>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</si>
  <si>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</si>
  <si>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</si>
  <si>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</si>
  <si>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</si>
  <si>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</si>
  <si>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</si>
  <si>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</si>
  <si>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</si>
  <si>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</si>
  <si>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</si>
  <si>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</si>
  <si>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</si>
  <si>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</si>
  <si>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</si>
  <si>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</si>
  <si>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</si>
  <si>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</si>
  <si>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</si>
  <si>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</si>
  <si>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</si>
  <si>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</si>
  <si>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</si>
  <si>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</si>
  <si>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</si>
  <si>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</si>
  <si>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</si>
  <si>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</si>
  <si>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</si>
  <si>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</si>
  <si>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</si>
  <si>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</si>
  <si>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</si>
  <si>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</si>
  <si>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</si>
  <si>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</si>
  <si>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</si>
  <si>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</si>
  <si>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</si>
  <si>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</si>
  <si>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</si>
  <si>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</si>
  <si>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</si>
  <si>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</si>
  <si>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</si>
  <si>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</si>
  <si>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</si>
  <si>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</si>
  <si>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</si>
  <si>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</si>
  <si>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</si>
  <si>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</si>
  <si>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</si>
  <si>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</si>
  <si>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</si>
  <si>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</si>
  <si>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</si>
  <si>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</si>
  <si>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</si>
  <si>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</si>
  <si>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</si>
  <si>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</si>
  <si>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</si>
  <si>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상공여행사 여행 상품</t>
    <phoneticPr fontId="1" type="noConversion"/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</si>
  <si>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</si>
  <si>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</si>
  <si>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</si>
  <si>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</si>
  <si>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</si>
  <si>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</si>
  <si>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</si>
  <si>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</si>
  <si>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</si>
  <si>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</si>
  <si>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</si>
  <si>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</si>
  <si>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</si>
  <si>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</si>
  <si>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</si>
  <si>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</si>
  <si>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4박5일</t>
    <phoneticPr fontId="1" type="noConversion"/>
  </si>
  <si>
    <t>3박4일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</si>
  <si>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</si>
  <si>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</si>
  <si>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</si>
  <si>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</si>
  <si>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</si>
  <si>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</si>
  <si>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</si>
  <si>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</si>
  <si>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</si>
  <si>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</si>
  <si>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</si>
  <si>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</si>
  <si>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</si>
  <si>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</si>
  <si>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</si>
  <si>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총판매액</t>
  </si>
  <si>
    <t>금리</t>
  </si>
  <si>
    <t>불입금액</t>
  </si>
  <si>
    <t>금리인상</t>
  </si>
  <si>
    <t>만든 사람 minyoung oh 날짜 2024-11-18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</si>
  <si>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</si>
  <si>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</si>
  <si>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</si>
  <si>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</si>
  <si>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</si>
  <si>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</si>
  <si>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</si>
  <si>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</si>
  <si>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평균 : 판매량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</si>
</sst>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&quot;₩&quot;#,##0_);[Red]\(&quot;₩&quot;#,##0\)"/>
    <numFmt numFmtId="178" formatCode="m\/d\(aaa\)"/>
    <numFmt numFmtId="179" formatCode="m\/d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7" fillId="3" borderId="5" xfId="2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5" borderId="0" xfId="0" applyFont="1" applyFill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A-400D-BB95-834F620B2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2A-400D-BB95-834F620B2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  <c:extLst/>
      </c:barChart>
      <c:catAx>
        <c:axId val="15596735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3411EA9-4A51-FA86-4E1F-65E41511B119}"/>
            </a:ext>
          </a:extLst>
        </xdr:cNvPr>
        <xdr:cNvSpPr/>
      </xdr:nvSpPr>
      <xdr:spPr>
        <a:xfrm>
          <a:off x="1341120" y="247650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15240</xdr:colOff>
          <xdr:row>13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nyoung oh" refreshedDate="45614.688449884263" createdVersion="8" refreshedVersion="8" minRefreshableVersion="3" recordCount="12" xr:uid="{1CE0677A-7677-410E-AE08-0D1F206CA3D4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123343-8011-4F97-933E-7B65B05F1A6F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188</v>
      </c>
    </row>
    <row r="3" spans="1:6" x14ac:dyDescent="0.4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4">
      <c r="A4" s="1" t="s">
        <v>195</v>
      </c>
      <c r="B4" s="1" t="s">
        <v>200</v>
      </c>
      <c r="C4" s="2">
        <v>44995</v>
      </c>
      <c r="D4" s="1" t="s">
        <v>205</v>
      </c>
      <c r="E4" s="1">
        <v>36</v>
      </c>
      <c r="F4" s="3">
        <v>780000</v>
      </c>
    </row>
    <row r="5" spans="1:6" x14ac:dyDescent="0.4">
      <c r="A5" s="1" t="s">
        <v>196</v>
      </c>
      <c r="B5" s="1" t="s">
        <v>201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4">
      <c r="A6" s="1" t="s">
        <v>197</v>
      </c>
      <c r="B6" s="1" t="s">
        <v>202</v>
      </c>
      <c r="C6" s="2">
        <v>45000</v>
      </c>
      <c r="D6" s="1" t="s">
        <v>206</v>
      </c>
      <c r="E6" s="1">
        <v>30</v>
      </c>
      <c r="F6" s="3">
        <v>550000</v>
      </c>
    </row>
    <row r="7" spans="1:6" x14ac:dyDescent="0.4">
      <c r="A7" s="1" t="s">
        <v>198</v>
      </c>
      <c r="B7" s="1" t="s">
        <v>203</v>
      </c>
      <c r="C7" s="2">
        <v>45002</v>
      </c>
      <c r="D7" s="1" t="s">
        <v>206</v>
      </c>
      <c r="E7" s="1">
        <v>32</v>
      </c>
      <c r="F7" s="3">
        <v>830000</v>
      </c>
    </row>
    <row r="8" spans="1:6" x14ac:dyDescent="0.4">
      <c r="A8" s="1" t="s">
        <v>199</v>
      </c>
      <c r="B8" s="1" t="s">
        <v>204</v>
      </c>
      <c r="C8" s="2">
        <v>45006</v>
      </c>
      <c r="D8" s="1" t="s">
        <v>206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topLeftCell="A33" workbookViewId="0">
      <selection activeCell="H11" sqref="H11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40" t="s">
        <v>80</v>
      </c>
      <c r="B1" s="40"/>
      <c r="C1" s="40"/>
      <c r="D1" s="40"/>
      <c r="E1" s="40"/>
      <c r="F1" s="40"/>
      <c r="G1" s="40"/>
    </row>
    <row r="3" spans="1:7" ht="18" thickBot="1" x14ac:dyDescent="0.45">
      <c r="A3" s="16" t="s">
        <v>81</v>
      </c>
      <c r="B3" s="16" t="s">
        <v>82</v>
      </c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</row>
    <row r="4" spans="1:7" ht="18" thickTop="1" x14ac:dyDescent="0.4">
      <c r="A4" s="19" t="s">
        <v>88</v>
      </c>
      <c r="B4" s="19" t="s">
        <v>89</v>
      </c>
      <c r="C4" s="19">
        <v>320</v>
      </c>
      <c r="D4" s="19" t="s">
        <v>90</v>
      </c>
      <c r="E4" s="20">
        <v>45022</v>
      </c>
      <c r="F4" s="21">
        <v>1000</v>
      </c>
      <c r="G4" s="22">
        <v>16200000</v>
      </c>
    </row>
    <row r="5" spans="1:7" x14ac:dyDescent="0.4">
      <c r="A5" s="7" t="s">
        <v>91</v>
      </c>
      <c r="B5" s="7" t="s">
        <v>92</v>
      </c>
      <c r="C5" s="7">
        <v>250</v>
      </c>
      <c r="D5" s="7" t="s">
        <v>93</v>
      </c>
      <c r="E5" s="17">
        <v>45022</v>
      </c>
      <c r="F5" s="14">
        <v>500</v>
      </c>
      <c r="G5" s="18">
        <v>7936000</v>
      </c>
    </row>
    <row r="6" spans="1:7" x14ac:dyDescent="0.4">
      <c r="A6" s="7" t="s">
        <v>94</v>
      </c>
      <c r="B6" s="7" t="s">
        <v>95</v>
      </c>
      <c r="C6" s="7">
        <v>300</v>
      </c>
      <c r="D6" s="7" t="s">
        <v>96</v>
      </c>
      <c r="E6" s="17">
        <v>45023</v>
      </c>
      <c r="F6" s="14">
        <v>900</v>
      </c>
      <c r="G6" s="18">
        <v>13446000</v>
      </c>
    </row>
    <row r="7" spans="1:7" x14ac:dyDescent="0.4">
      <c r="A7" s="7" t="s">
        <v>97</v>
      </c>
      <c r="B7" s="7" t="s">
        <v>98</v>
      </c>
      <c r="C7" s="7">
        <v>360</v>
      </c>
      <c r="D7" s="7" t="s">
        <v>99</v>
      </c>
      <c r="E7" s="17">
        <v>45023</v>
      </c>
      <c r="F7" s="14">
        <v>1200</v>
      </c>
      <c r="G7" s="18">
        <v>21384000</v>
      </c>
    </row>
    <row r="8" spans="1:7" x14ac:dyDescent="0.4">
      <c r="A8" s="7" t="s">
        <v>100</v>
      </c>
      <c r="B8" s="7" t="s">
        <v>101</v>
      </c>
      <c r="C8" s="7">
        <v>295</v>
      </c>
      <c r="D8" s="7" t="s">
        <v>90</v>
      </c>
      <c r="E8" s="17">
        <v>45023</v>
      </c>
      <c r="F8" s="14">
        <v>1000</v>
      </c>
      <c r="G8" s="18">
        <v>13120000</v>
      </c>
    </row>
    <row r="9" spans="1:7" x14ac:dyDescent="0.4">
      <c r="A9" s="7" t="s">
        <v>102</v>
      </c>
      <c r="B9" s="7" t="s">
        <v>103</v>
      </c>
      <c r="C9" s="7">
        <v>440</v>
      </c>
      <c r="D9" s="7" t="s">
        <v>104</v>
      </c>
      <c r="E9" s="17">
        <v>45028</v>
      </c>
      <c r="F9" s="14">
        <v>1000</v>
      </c>
      <c r="G9" s="18">
        <v>22500000</v>
      </c>
    </row>
    <row r="10" spans="1:7" x14ac:dyDescent="0.4">
      <c r="A10" s="7" t="s">
        <v>105</v>
      </c>
      <c r="B10" s="7" t="s">
        <v>106</v>
      </c>
      <c r="C10" s="7">
        <v>350</v>
      </c>
      <c r="D10" s="7" t="s">
        <v>107</v>
      </c>
      <c r="E10" s="17">
        <v>45028</v>
      </c>
      <c r="F10" s="14">
        <v>900</v>
      </c>
      <c r="G10" s="18">
        <v>13050000</v>
      </c>
    </row>
    <row r="11" spans="1:7" x14ac:dyDescent="0.4">
      <c r="A11" s="7" t="s">
        <v>108</v>
      </c>
      <c r="B11" s="7" t="s">
        <v>109</v>
      </c>
      <c r="C11" s="7">
        <v>400</v>
      </c>
      <c r="D11" s="7" t="s">
        <v>99</v>
      </c>
      <c r="E11" s="17">
        <v>45030</v>
      </c>
      <c r="F11" s="14">
        <v>800</v>
      </c>
      <c r="G11" s="18">
        <v>21120000</v>
      </c>
    </row>
    <row r="12" spans="1:7" x14ac:dyDescent="0.4">
      <c r="A12" s="7" t="s">
        <v>110</v>
      </c>
      <c r="B12" s="7" t="s">
        <v>111</v>
      </c>
      <c r="C12" s="7">
        <v>330</v>
      </c>
      <c r="D12" s="7" t="s">
        <v>112</v>
      </c>
      <c r="E12" s="17">
        <v>45034</v>
      </c>
      <c r="F12" s="14">
        <v>1200</v>
      </c>
      <c r="G12" s="18">
        <v>17280000</v>
      </c>
    </row>
    <row r="13" spans="1:7" x14ac:dyDescent="0.4">
      <c r="A13" s="7" t="s">
        <v>113</v>
      </c>
      <c r="B13" s="7" t="s">
        <v>114</v>
      </c>
      <c r="C13" s="7">
        <v>420</v>
      </c>
      <c r="D13" s="7" t="s">
        <v>99</v>
      </c>
      <c r="E13" s="17">
        <v>45034</v>
      </c>
      <c r="F13" s="14">
        <v>600</v>
      </c>
      <c r="G13" s="18">
        <v>15900000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B4" sqref="B4:B16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41" t="s">
        <v>115</v>
      </c>
      <c r="C2" s="41"/>
      <c r="D2" s="41"/>
      <c r="E2" s="41"/>
      <c r="F2" s="41"/>
      <c r="G2" s="41"/>
    </row>
    <row r="4" spans="2:7" x14ac:dyDescent="0.4">
      <c r="B4" t="s">
        <v>207</v>
      </c>
      <c r="C4" t="s">
        <v>165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4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E5" sqref="E5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898437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0</v>
      </c>
      <c r="B1" s="4" t="s">
        <v>1</v>
      </c>
      <c r="F1" s="5" t="s">
        <v>2</v>
      </c>
      <c r="G1" s="4" t="s">
        <v>3</v>
      </c>
    </row>
    <row r="2" spans="1:10" x14ac:dyDescent="0.4">
      <c r="A2" s="7" t="s">
        <v>4</v>
      </c>
      <c r="B2" s="7" t="s">
        <v>5</v>
      </c>
      <c r="C2" s="7" t="s">
        <v>6</v>
      </c>
      <c r="D2" s="9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</row>
    <row r="3" spans="1:10" x14ac:dyDescent="0.4">
      <c r="A3" s="7" t="s">
        <v>13</v>
      </c>
      <c r="B3" s="8">
        <v>45022</v>
      </c>
      <c r="C3" s="7">
        <v>4</v>
      </c>
      <c r="D3" s="23" t="str">
        <f>MONTH(WORKDAY(B3,C3))&amp;"/"&amp;DAY(WORKDAY(B3,C3))</f>
        <v>4/12</v>
      </c>
      <c r="F3" s="7" t="s">
        <v>14</v>
      </c>
      <c r="G3" s="7" t="s">
        <v>15</v>
      </c>
      <c r="H3" s="7">
        <v>86</v>
      </c>
      <c r="I3" s="7">
        <v>84</v>
      </c>
      <c r="J3" s="7">
        <v>90</v>
      </c>
    </row>
    <row r="4" spans="1:10" x14ac:dyDescent="0.4">
      <c r="A4" s="7" t="s">
        <v>16</v>
      </c>
      <c r="B4" s="8">
        <v>45023</v>
      </c>
      <c r="C4" s="7">
        <v>6</v>
      </c>
      <c r="D4" s="23" t="str">
        <f t="shared" ref="D4:D11" si="0">MONTH(WORKDAY(B4,C4))&amp;"/"&amp;DAY(WORKDAY(B4,C4))</f>
        <v>4/17</v>
      </c>
      <c r="F4" s="7" t="s">
        <v>17</v>
      </c>
      <c r="G4" s="7" t="s">
        <v>18</v>
      </c>
      <c r="H4" s="7">
        <v>88</v>
      </c>
      <c r="I4" s="7">
        <v>85</v>
      </c>
      <c r="J4" s="7">
        <v>88</v>
      </c>
    </row>
    <row r="5" spans="1:10" x14ac:dyDescent="0.4">
      <c r="A5" s="7" t="s">
        <v>19</v>
      </c>
      <c r="B5" s="8">
        <v>45023</v>
      </c>
      <c r="C5" s="7">
        <v>4</v>
      </c>
      <c r="D5" s="23" t="str">
        <f t="shared" si="0"/>
        <v>4/13</v>
      </c>
      <c r="F5" s="7" t="s">
        <v>14</v>
      </c>
      <c r="G5" s="7" t="s">
        <v>20</v>
      </c>
      <c r="H5" s="7">
        <v>93</v>
      </c>
      <c r="I5" s="7">
        <v>91</v>
      </c>
      <c r="J5" s="7">
        <v>94</v>
      </c>
    </row>
    <row r="6" spans="1:10" x14ac:dyDescent="0.4">
      <c r="A6" s="7" t="s">
        <v>21</v>
      </c>
      <c r="B6" s="8">
        <v>45028</v>
      </c>
      <c r="C6" s="7">
        <v>7</v>
      </c>
      <c r="D6" s="23" t="str">
        <f t="shared" si="0"/>
        <v>4/21</v>
      </c>
      <c r="F6" s="7" t="s">
        <v>22</v>
      </c>
      <c r="G6" s="7" t="s">
        <v>23</v>
      </c>
      <c r="H6" s="7">
        <v>92</v>
      </c>
      <c r="I6" s="7">
        <v>91</v>
      </c>
      <c r="J6" s="7">
        <v>90</v>
      </c>
    </row>
    <row r="7" spans="1:10" x14ac:dyDescent="0.4">
      <c r="A7" s="7" t="s">
        <v>24</v>
      </c>
      <c r="B7" s="8">
        <v>45028</v>
      </c>
      <c r="C7" s="7">
        <v>5</v>
      </c>
      <c r="D7" s="23" t="str">
        <f t="shared" si="0"/>
        <v>4/19</v>
      </c>
      <c r="F7" s="7" t="s">
        <v>17</v>
      </c>
      <c r="G7" s="7" t="s">
        <v>25</v>
      </c>
      <c r="H7" s="7">
        <v>91</v>
      </c>
      <c r="I7" s="7">
        <v>93</v>
      </c>
      <c r="J7" s="7">
        <v>90</v>
      </c>
    </row>
    <row r="8" spans="1:10" x14ac:dyDescent="0.4">
      <c r="A8" s="7" t="s">
        <v>26</v>
      </c>
      <c r="B8" s="8">
        <v>45033</v>
      </c>
      <c r="C8" s="7">
        <v>5</v>
      </c>
      <c r="D8" s="23" t="str">
        <f t="shared" si="0"/>
        <v>4/24</v>
      </c>
      <c r="F8" s="7" t="s">
        <v>14</v>
      </c>
      <c r="G8" s="7" t="s">
        <v>27</v>
      </c>
      <c r="H8" s="7">
        <v>70</v>
      </c>
      <c r="I8" s="7">
        <v>76</v>
      </c>
      <c r="J8" s="7">
        <v>79</v>
      </c>
    </row>
    <row r="9" spans="1:10" x14ac:dyDescent="0.4">
      <c r="A9" s="7" t="s">
        <v>28</v>
      </c>
      <c r="B9" s="8">
        <v>45034</v>
      </c>
      <c r="C9" s="7">
        <v>4</v>
      </c>
      <c r="D9" s="23" t="str">
        <f t="shared" si="0"/>
        <v>4/24</v>
      </c>
      <c r="F9" s="7" t="s">
        <v>22</v>
      </c>
      <c r="G9" s="7" t="s">
        <v>29</v>
      </c>
      <c r="H9" s="7">
        <v>86</v>
      </c>
      <c r="I9" s="7">
        <v>76</v>
      </c>
      <c r="J9" s="7">
        <v>75</v>
      </c>
    </row>
    <row r="10" spans="1:10" x14ac:dyDescent="0.4">
      <c r="A10" s="7" t="s">
        <v>30</v>
      </c>
      <c r="B10" s="8">
        <v>45034</v>
      </c>
      <c r="C10" s="7">
        <v>7</v>
      </c>
      <c r="D10" s="23" t="str">
        <f t="shared" si="0"/>
        <v>4/27</v>
      </c>
      <c r="F10" s="7" t="s">
        <v>17</v>
      </c>
      <c r="G10" s="7" t="s">
        <v>31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32</v>
      </c>
      <c r="B11" s="8">
        <v>45035</v>
      </c>
      <c r="C11" s="7">
        <v>3</v>
      </c>
      <c r="D11" s="23" t="str">
        <f t="shared" si="0"/>
        <v>4/24</v>
      </c>
      <c r="F11" s="42" t="s">
        <v>33</v>
      </c>
      <c r="G11" s="43"/>
      <c r="H11" s="43"/>
      <c r="I11" s="44"/>
      <c r="J11" s="7">
        <f>DAVERAGE(F2:J10,H2,$F$2:$F$3)-AVERAGE(H3:H10)</f>
        <v>-4</v>
      </c>
    </row>
    <row r="13" spans="1:10" x14ac:dyDescent="0.4">
      <c r="A13" s="5" t="s">
        <v>34</v>
      </c>
      <c r="B13" s="4" t="s">
        <v>35</v>
      </c>
      <c r="G13" s="6" t="s">
        <v>36</v>
      </c>
      <c r="H13" s="4" t="s">
        <v>37</v>
      </c>
    </row>
    <row r="14" spans="1:10" x14ac:dyDescent="0.4">
      <c r="A14" s="7" t="s">
        <v>38</v>
      </c>
      <c r="B14" s="7" t="s">
        <v>39</v>
      </c>
      <c r="C14" s="7" t="s">
        <v>40</v>
      </c>
      <c r="D14" s="7" t="s">
        <v>41</v>
      </c>
      <c r="E14" s="7" t="s">
        <v>42</v>
      </c>
      <c r="G14" s="7" t="s">
        <v>43</v>
      </c>
      <c r="H14" s="7" t="s">
        <v>44</v>
      </c>
      <c r="I14" s="7" t="s">
        <v>45</v>
      </c>
      <c r="J14" s="9" t="s">
        <v>46</v>
      </c>
    </row>
    <row r="15" spans="1:10" x14ac:dyDescent="0.4">
      <c r="A15" s="7" t="s">
        <v>47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48</v>
      </c>
      <c r="H15" s="7" t="s">
        <v>49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">
      <c r="A16" s="7" t="s">
        <v>50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51</v>
      </c>
      <c r="H16" s="7" t="s">
        <v>49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">
      <c r="A17" s="7" t="s">
        <v>52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53</v>
      </c>
      <c r="H17" s="7" t="s">
        <v>54</v>
      </c>
      <c r="I17" s="11">
        <v>1380000</v>
      </c>
      <c r="J17" s="7" t="str">
        <f t="shared" si="1"/>
        <v>◇</v>
      </c>
    </row>
    <row r="18" spans="1:10" x14ac:dyDescent="0.4">
      <c r="A18" s="7" t="s">
        <v>55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56</v>
      </c>
      <c r="H18" s="7" t="s">
        <v>49</v>
      </c>
      <c r="I18" s="11">
        <v>4921000</v>
      </c>
      <c r="J18" s="7" t="str">
        <f t="shared" si="1"/>
        <v>◆</v>
      </c>
    </row>
    <row r="19" spans="1:10" x14ac:dyDescent="0.4">
      <c r="A19" s="7" t="s">
        <v>57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58</v>
      </c>
      <c r="H19" s="7" t="s">
        <v>54</v>
      </c>
      <c r="I19" s="11">
        <v>1665000</v>
      </c>
      <c r="J19" s="7" t="str">
        <f t="shared" si="1"/>
        <v/>
      </c>
    </row>
    <row r="20" spans="1:10" x14ac:dyDescent="0.4">
      <c r="A20" s="7" t="s">
        <v>59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60</v>
      </c>
      <c r="H20" s="7" t="s">
        <v>49</v>
      </c>
      <c r="I20" s="11">
        <v>967000</v>
      </c>
      <c r="J20" s="7" t="str">
        <f t="shared" si="1"/>
        <v>◇</v>
      </c>
    </row>
    <row r="21" spans="1:10" x14ac:dyDescent="0.4">
      <c r="A21" s="7" t="s">
        <v>61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62</v>
      </c>
      <c r="H21" s="7" t="s">
        <v>54</v>
      </c>
      <c r="I21" s="11">
        <v>2498000</v>
      </c>
      <c r="J21" s="7" t="str">
        <f t="shared" si="1"/>
        <v/>
      </c>
    </row>
    <row r="22" spans="1:10" x14ac:dyDescent="0.4">
      <c r="A22" s="7" t="s">
        <v>63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64</v>
      </c>
      <c r="H22" s="7" t="s">
        <v>49</v>
      </c>
      <c r="I22" s="11">
        <v>5240000</v>
      </c>
      <c r="J22" s="7" t="str">
        <f t="shared" si="1"/>
        <v>◆</v>
      </c>
    </row>
    <row r="23" spans="1:10" x14ac:dyDescent="0.4">
      <c r="A23" s="42" t="s">
        <v>65</v>
      </c>
      <c r="B23" s="43"/>
      <c r="C23" s="43"/>
      <c r="D23" s="44"/>
      <c r="E23" s="12">
        <f>SUMIFS(E15:E22,A15:A22,"&lt;&gt;바나나",E15:E22,"&gt;="&amp;AVERAGE(E15:E22))</f>
        <v>1070000</v>
      </c>
      <c r="G23" s="7" t="s">
        <v>66</v>
      </c>
      <c r="H23" s="7" t="s">
        <v>54</v>
      </c>
      <c r="I23" s="11">
        <v>2012000</v>
      </c>
      <c r="J23" s="7" t="str">
        <f t="shared" si="1"/>
        <v/>
      </c>
    </row>
    <row r="25" spans="1:10" x14ac:dyDescent="0.4">
      <c r="A25" s="5" t="s">
        <v>67</v>
      </c>
      <c r="B25" s="4" t="s">
        <v>68</v>
      </c>
    </row>
    <row r="26" spans="1:10" x14ac:dyDescent="0.4">
      <c r="A26" s="7" t="s">
        <v>69</v>
      </c>
      <c r="B26" s="7" t="s">
        <v>70</v>
      </c>
      <c r="C26" s="7" t="s">
        <v>71</v>
      </c>
      <c r="D26" s="9" t="s">
        <v>72</v>
      </c>
      <c r="F26" t="s">
        <v>78</v>
      </c>
    </row>
    <row r="27" spans="1:10" x14ac:dyDescent="0.4">
      <c r="A27" s="7">
        <v>1</v>
      </c>
      <c r="B27" s="7" t="s">
        <v>73</v>
      </c>
      <c r="C27" s="7">
        <v>3</v>
      </c>
      <c r="D27" s="11">
        <f>IFERROR(C27*HLOOKUP(B27,$G$27:$J$28,2,0),"주문오류")</f>
        <v>15000</v>
      </c>
      <c r="F27" s="7" t="s">
        <v>70</v>
      </c>
      <c r="G27" s="7" t="s">
        <v>75</v>
      </c>
      <c r="H27" s="7" t="s">
        <v>73</v>
      </c>
      <c r="I27" s="7" t="s">
        <v>76</v>
      </c>
      <c r="J27" s="7" t="s">
        <v>74</v>
      </c>
    </row>
    <row r="28" spans="1:10" x14ac:dyDescent="0.4">
      <c r="A28" s="7">
        <v>2</v>
      </c>
      <c r="B28" s="7" t="s">
        <v>74</v>
      </c>
      <c r="C28" s="7">
        <v>2</v>
      </c>
      <c r="D28" s="11">
        <f t="shared" ref="D28:D35" si="2">IFERROR(C28*HLOOKUP(B28,$G$27:$J$28,2,0),"주문오류")</f>
        <v>14000</v>
      </c>
      <c r="F28" s="7" t="s">
        <v>79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75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76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76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77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74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73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75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abSelected="1" topLeftCell="A9" workbookViewId="0">
      <selection activeCell="C21" sqref="C21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41" t="s">
        <v>116</v>
      </c>
      <c r="B1" s="41"/>
      <c r="C1" s="41"/>
      <c r="D1" s="41"/>
      <c r="E1" s="41"/>
      <c r="F1" s="41"/>
    </row>
    <row r="3" spans="1:6" x14ac:dyDescent="0.4">
      <c r="A3" s="7" t="s">
        <v>117</v>
      </c>
      <c r="B3" s="7" t="s">
        <v>118</v>
      </c>
      <c r="C3" s="7" t="s">
        <v>119</v>
      </c>
      <c r="D3" s="7" t="s">
        <v>120</v>
      </c>
      <c r="E3" s="7" t="s">
        <v>121</v>
      </c>
      <c r="F3" s="7" t="s">
        <v>122</v>
      </c>
    </row>
    <row r="4" spans="1:6" x14ac:dyDescent="0.4">
      <c r="A4" s="7" t="s">
        <v>123</v>
      </c>
      <c r="B4" s="7" t="s">
        <v>124</v>
      </c>
      <c r="C4" s="7" t="s">
        <v>125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126</v>
      </c>
      <c r="B5" s="7" t="s">
        <v>127</v>
      </c>
      <c r="C5" s="7" t="s">
        <v>128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129</v>
      </c>
      <c r="B6" s="7" t="s">
        <v>124</v>
      </c>
      <c r="C6" s="7" t="s">
        <v>130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131</v>
      </c>
      <c r="B7" s="7" t="s">
        <v>132</v>
      </c>
      <c r="C7" s="7" t="s">
        <v>133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123</v>
      </c>
      <c r="B8" s="7" t="s">
        <v>132</v>
      </c>
      <c r="C8" s="7" t="s">
        <v>134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135</v>
      </c>
      <c r="B9" s="7" t="s">
        <v>124</v>
      </c>
      <c r="C9" s="7" t="s">
        <v>136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129</v>
      </c>
      <c r="B10" s="7" t="s">
        <v>132</v>
      </c>
      <c r="C10" s="7" t="s">
        <v>137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135</v>
      </c>
      <c r="B11" s="7" t="s">
        <v>127</v>
      </c>
      <c r="C11" s="7" t="s">
        <v>138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123</v>
      </c>
      <c r="B12" s="7" t="s">
        <v>127</v>
      </c>
      <c r="C12" s="7" t="s">
        <v>139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126</v>
      </c>
      <c r="B13" s="7" t="s">
        <v>132</v>
      </c>
      <c r="C13" s="7" t="s">
        <v>140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126</v>
      </c>
      <c r="B14" s="7" t="s">
        <v>124</v>
      </c>
      <c r="C14" s="7" t="s">
        <v>141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131</v>
      </c>
      <c r="B15" s="7" t="s">
        <v>127</v>
      </c>
      <c r="C15" s="7" t="s">
        <v>142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4" t="s">
        <v>221</v>
      </c>
    </row>
    <row r="19" spans="1:7" x14ac:dyDescent="0.4">
      <c r="B19" t="s">
        <v>124</v>
      </c>
      <c r="D19" t="s">
        <v>132</v>
      </c>
      <c r="F19" t="s">
        <v>127</v>
      </c>
    </row>
    <row r="20" spans="1:7" x14ac:dyDescent="0.4">
      <c r="A20" s="24" t="s">
        <v>219</v>
      </c>
      <c r="B20" t="s">
        <v>235</v>
      </c>
      <c r="C20" t="s">
        <v>222</v>
      </c>
      <c r="D20" t="s">
        <v>235</v>
      </c>
      <c r="E20" t="s">
        <v>222</v>
      </c>
      <c r="F20" t="s">
        <v>235</v>
      </c>
      <c r="G20" t="s">
        <v>222</v>
      </c>
    </row>
    <row r="21" spans="1:7" x14ac:dyDescent="0.4">
      <c r="A21" s="25" t="s">
        <v>126</v>
      </c>
      <c r="B21" s="45">
        <v>62</v>
      </c>
      <c r="C21" s="46">
        <v>17918000</v>
      </c>
      <c r="D21" s="45">
        <v>46</v>
      </c>
      <c r="E21" s="46">
        <v>13294000</v>
      </c>
      <c r="F21" s="45">
        <v>35</v>
      </c>
      <c r="G21" s="46">
        <v>10115000</v>
      </c>
    </row>
    <row r="22" spans="1:7" x14ac:dyDescent="0.4">
      <c r="A22" s="25" t="s">
        <v>123</v>
      </c>
      <c r="B22" s="45">
        <v>28</v>
      </c>
      <c r="C22" s="46">
        <v>29568000</v>
      </c>
      <c r="D22" s="45">
        <v>53</v>
      </c>
      <c r="E22" s="46">
        <v>55968000</v>
      </c>
      <c r="F22" s="45">
        <v>38</v>
      </c>
      <c r="G22" s="46">
        <v>40128000</v>
      </c>
    </row>
    <row r="23" spans="1:7" x14ac:dyDescent="0.4">
      <c r="A23" s="25" t="s">
        <v>135</v>
      </c>
      <c r="B23" s="45">
        <v>27</v>
      </c>
      <c r="C23" s="46">
        <v>10152000</v>
      </c>
      <c r="D23" s="45"/>
      <c r="E23" s="46"/>
      <c r="F23" s="45">
        <v>15</v>
      </c>
      <c r="G23" s="46">
        <v>5640000</v>
      </c>
    </row>
    <row r="24" spans="1:7" x14ac:dyDescent="0.4">
      <c r="A24" s="25" t="s">
        <v>131</v>
      </c>
      <c r="B24" s="45"/>
      <c r="C24" s="46"/>
      <c r="D24" s="45">
        <v>61</v>
      </c>
      <c r="E24" s="46">
        <v>42639000</v>
      </c>
      <c r="F24" s="45">
        <v>24</v>
      </c>
      <c r="G24" s="46">
        <v>16776000</v>
      </c>
    </row>
    <row r="25" spans="1:7" x14ac:dyDescent="0.4">
      <c r="A25" s="25" t="s">
        <v>129</v>
      </c>
      <c r="B25" s="45">
        <v>19</v>
      </c>
      <c r="C25" s="46">
        <v>37050000</v>
      </c>
      <c r="D25" s="45">
        <v>22</v>
      </c>
      <c r="E25" s="46">
        <v>42900000</v>
      </c>
      <c r="F25" s="45"/>
      <c r="G25" s="46"/>
    </row>
    <row r="26" spans="1:7" x14ac:dyDescent="0.4">
      <c r="A26" s="25" t="s">
        <v>220</v>
      </c>
      <c r="B26" s="45">
        <v>34</v>
      </c>
      <c r="C26" s="46">
        <v>23672000</v>
      </c>
      <c r="D26" s="45">
        <v>45.5</v>
      </c>
      <c r="E26" s="46">
        <v>38700250</v>
      </c>
      <c r="F26" s="45">
        <v>28</v>
      </c>
      <c r="G26" s="46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B00B-54BF-4100-8B6B-0EF3498CF484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9" t="s">
        <v>228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230</v>
      </c>
      <c r="E3" s="37" t="s">
        <v>225</v>
      </c>
      <c r="F3" s="37" t="s">
        <v>227</v>
      </c>
    </row>
    <row r="4" spans="2:6" ht="62.4" hidden="1" outlineLevel="1" x14ac:dyDescent="0.4">
      <c r="B4" s="32"/>
      <c r="C4" s="32"/>
      <c r="E4" s="39" t="s">
        <v>226</v>
      </c>
      <c r="F4" s="39" t="s">
        <v>226</v>
      </c>
    </row>
    <row r="5" spans="2:6" x14ac:dyDescent="0.4">
      <c r="B5" s="33" t="s">
        <v>229</v>
      </c>
      <c r="C5" s="34"/>
      <c r="D5" s="31"/>
      <c r="E5" s="31"/>
      <c r="F5" s="31"/>
    </row>
    <row r="6" spans="2:6" outlineLevel="1" x14ac:dyDescent="0.4">
      <c r="B6" s="32"/>
      <c r="C6" s="32" t="s">
        <v>223</v>
      </c>
      <c r="D6" s="26">
        <v>0.05</v>
      </c>
      <c r="E6" s="38">
        <v>0.06</v>
      </c>
      <c r="F6" s="38">
        <v>0.04</v>
      </c>
    </row>
    <row r="7" spans="2:6" x14ac:dyDescent="0.4">
      <c r="B7" s="33" t="s">
        <v>231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224</v>
      </c>
      <c r="D8" s="27">
        <v>1858000</v>
      </c>
      <c r="E8" s="27">
        <v>1886000</v>
      </c>
      <c r="F8" s="27">
        <v>1830000</v>
      </c>
    </row>
    <row r="9" spans="2:6" x14ac:dyDescent="0.4">
      <c r="B9" t="s">
        <v>232</v>
      </c>
    </row>
    <row r="10" spans="2:6" x14ac:dyDescent="0.4">
      <c r="B10" t="s">
        <v>233</v>
      </c>
    </row>
    <row r="11" spans="2:6" x14ac:dyDescent="0.4">
      <c r="B11" t="s">
        <v>234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41" t="s">
        <v>143</v>
      </c>
      <c r="C2" s="41"/>
    </row>
    <row r="4" spans="2:3" x14ac:dyDescent="0.4">
      <c r="B4" s="10" t="s">
        <v>144</v>
      </c>
      <c r="C4" s="7" t="s">
        <v>149</v>
      </c>
    </row>
    <row r="5" spans="2:3" x14ac:dyDescent="0.4">
      <c r="B5" s="10" t="s">
        <v>145</v>
      </c>
      <c r="C5" s="14">
        <v>62000000</v>
      </c>
    </row>
    <row r="6" spans="2:3" x14ac:dyDescent="0.4">
      <c r="B6" s="10" t="s">
        <v>146</v>
      </c>
      <c r="C6" s="13">
        <v>0.05</v>
      </c>
    </row>
    <row r="7" spans="2:3" x14ac:dyDescent="0.4">
      <c r="B7" s="10" t="s">
        <v>147</v>
      </c>
      <c r="C7" s="14">
        <v>36</v>
      </c>
    </row>
    <row r="8" spans="2:3" x14ac:dyDescent="0.4">
      <c r="B8" s="10" t="s">
        <v>148</v>
      </c>
      <c r="C8" s="14">
        <f>ROUND(PMT(C6/12,C7,-C5),-3)</f>
        <v>1858000</v>
      </c>
    </row>
  </sheetData>
  <scenarios current="0" sqref="C8">
    <scenario name="금리인상" locked="1" count="1" user="minyoung oh" comment="만든 사람 minyoung oh 날짜 2024-11-18">
      <inputCells r="C6" val="0.06" numFmtId="9"/>
    </scenario>
    <scenario name="금리인하" locked="1" count="1" user="minyoung oh" comment="만든 사람 minyoung oh 날짜 2024-11-18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14" sqref="F14"/>
    </sheetView>
  </sheetViews>
  <sheetFormatPr defaultRowHeight="17.399999999999999" x14ac:dyDescent="0.4"/>
  <sheetData>
    <row r="1" spans="1:6" ht="21" x14ac:dyDescent="0.4">
      <c r="A1" s="41" t="s">
        <v>150</v>
      </c>
      <c r="B1" s="41"/>
      <c r="C1" s="41"/>
      <c r="D1" s="41"/>
      <c r="E1" s="41"/>
      <c r="F1" s="41"/>
    </row>
    <row r="3" spans="1:6" x14ac:dyDescent="0.4">
      <c r="A3" s="7" t="s">
        <v>151</v>
      </c>
      <c r="B3" s="7" t="s">
        <v>44</v>
      </c>
      <c r="C3" s="7" t="s">
        <v>152</v>
      </c>
      <c r="D3" s="7" t="s">
        <v>153</v>
      </c>
      <c r="E3" s="7" t="s">
        <v>154</v>
      </c>
      <c r="F3" s="7" t="s">
        <v>155</v>
      </c>
    </row>
    <row r="4" spans="1:6" x14ac:dyDescent="0.4">
      <c r="A4" s="7" t="s">
        <v>156</v>
      </c>
      <c r="B4" s="7" t="s">
        <v>54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157</v>
      </c>
      <c r="B5" s="7" t="s">
        <v>49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158</v>
      </c>
      <c r="B6" s="7" t="s">
        <v>49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159</v>
      </c>
      <c r="B7" s="7" t="s">
        <v>54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160</v>
      </c>
      <c r="B8" s="7" t="s">
        <v>49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161</v>
      </c>
      <c r="B9" s="7" t="s">
        <v>54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162</v>
      </c>
      <c r="B10" s="7" t="s">
        <v>54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15240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1" workbookViewId="0">
      <selection sqref="A1:F1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41" t="s">
        <v>163</v>
      </c>
      <c r="B1" s="41"/>
      <c r="C1" s="41"/>
      <c r="D1" s="41"/>
      <c r="E1" s="41"/>
      <c r="F1" s="41"/>
    </row>
    <row r="3" spans="1:6" x14ac:dyDescent="0.4">
      <c r="A3" s="7" t="s">
        <v>164</v>
      </c>
      <c r="B3" s="7" t="s">
        <v>165</v>
      </c>
      <c r="C3" s="7" t="s">
        <v>166</v>
      </c>
      <c r="D3" s="7" t="s">
        <v>167</v>
      </c>
      <c r="E3" s="7" t="s">
        <v>168</v>
      </c>
      <c r="F3" s="7" t="s">
        <v>169</v>
      </c>
    </row>
    <row r="4" spans="1:6" x14ac:dyDescent="0.4">
      <c r="A4" s="7" t="s">
        <v>170</v>
      </c>
      <c r="B4" s="7" t="s">
        <v>171</v>
      </c>
      <c r="C4" s="7" t="s">
        <v>47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170</v>
      </c>
      <c r="B5" s="7" t="s">
        <v>172</v>
      </c>
      <c r="C5" s="7" t="s">
        <v>173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170</v>
      </c>
      <c r="B6" s="7" t="s">
        <v>174</v>
      </c>
      <c r="C6" s="7" t="s">
        <v>175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176</v>
      </c>
      <c r="B7" s="7" t="s">
        <v>177</v>
      </c>
      <c r="C7" s="7" t="s">
        <v>178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176</v>
      </c>
      <c r="B8" s="7" t="s">
        <v>179</v>
      </c>
      <c r="C8" s="7" t="s">
        <v>180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176</v>
      </c>
      <c r="B9" s="7" t="s">
        <v>181</v>
      </c>
      <c r="C9" s="7" t="s">
        <v>182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183</v>
      </c>
      <c r="B10" s="7" t="s">
        <v>184</v>
      </c>
      <c r="C10" s="7" t="s">
        <v>185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183</v>
      </c>
      <c r="B11" s="7" t="s">
        <v>186</v>
      </c>
      <c r="C11" s="7" t="s">
        <v>187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민영 오</cp:lastModifiedBy>
  <dcterms:created xsi:type="dcterms:W3CDTF">2023-04-27T08:01:32Z</dcterms:created>
  <dcterms:modified xsi:type="dcterms:W3CDTF">2024-11-18T08:02:00Z</dcterms:modified>
</cp:coreProperties>
</file>