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엑셀또는 파워포인트\"/>
    </mc:Choice>
  </mc:AlternateContent>
  <xr:revisionPtr revIDLastSave="0" documentId="8_{6D67C447-2D45-411C-BB7B-270AC2A13121}" xr6:coauthVersionLast="47" xr6:coauthVersionMax="47" xr10:uidLastSave="{00000000-0000-0000-0000-000000000000}"/>
  <bookViews>
    <workbookView xWindow="-120" yWindow="-120" windowWidth="26250" windowHeight="1644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'기본작업-4'!$A$16:$B$17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3" i="4"/>
  <c r="D22" i="4"/>
  <c r="D4" i="4"/>
  <c r="D5" i="4"/>
  <c r="D6" i="4"/>
  <c r="D7" i="4"/>
  <c r="D8" i="4"/>
  <c r="D9" i="4"/>
  <c r="D10" i="4"/>
  <c r="D3" i="4"/>
  <c r="H15" i="4"/>
  <c r="H16" i="4"/>
  <c r="H17" i="4"/>
  <c r="H18" i="4"/>
  <c r="H19" i="4"/>
  <c r="H20" i="4"/>
  <c r="H21" i="4"/>
  <c r="H14" i="4"/>
  <c r="C27" i="4"/>
  <c r="C28" i="4"/>
  <c r="C29" i="4"/>
  <c r="C30" i="4"/>
  <c r="C31" i="4"/>
  <c r="C32" i="4"/>
  <c r="C33" i="4"/>
  <c r="C26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41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40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" authorId="0" shapeId="0" xr:uid="{ECF176D0-7DE0-49B2-B5FB-7DFB1BFBD792}">
      <text>
        <r>
          <rPr>
            <b/>
            <sz val="9"/>
            <color indexed="81"/>
            <rFont val="Tahoma"/>
            <family val="2"/>
          </rPr>
          <t>"2025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  <r>
          <rPr>
            <b/>
            <sz val="9"/>
            <color indexed="81"/>
            <rFont val="Tahoma"/>
            <family val="2"/>
          </rPr>
          <t>"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<sst xmlns="http://schemas.openxmlformats.org/spreadsheetml/2006/main" count="392" uniqueCount="298">
  <si>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</si>
  <si>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</si>
  <si>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</si>
  <si>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</si>
  <si>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</si>
  <si>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</si>
  <si>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</si>
  <si>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</si>
  <si>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</si>
  <si>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</si>
  <si>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</si>
  <si>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</si>
  <si>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</si>
  <si>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</si>
  <si>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</si>
  <si>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</si>
  <si>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</si>
  <si>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</si>
  <si>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</si>
  <si>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</si>
  <si>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</si>
  <si>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</si>
  <si>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</si>
  <si>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</si>
  <si>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</si>
  <si>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</si>
  <si>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</si>
  <si>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</si>
  <si>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</si>
  <si>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</si>
  <si>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</si>
  <si>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</si>
  <si>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</si>
  <si>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</si>
  <si>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</si>
  <si>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</si>
  <si>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</si>
  <si>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</si>
  <si>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</si>
  <si>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</si>
  <si>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</si>
  <si>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</si>
  <si>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</si>
  <si>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</si>
  <si>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</si>
  <si>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</si>
  <si>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</si>
  <si>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</si>
  <si>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</si>
  <si>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</si>
  <si>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</si>
  <si>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</si>
  <si>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</si>
  <si>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</si>
  <si>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</si>
  <si>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</si>
  <si>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</si>
  <si>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</si>
  <si>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</si>
  <si>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</si>
  <si>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</si>
  <si>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</si>
  <si>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</si>
  <si>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</si>
  <si>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</si>
  <si>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</si>
  <si>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</si>
  <si>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</si>
  <si>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</si>
  <si>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</si>
  <si>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</si>
  <si>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</si>
  <si>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</si>
  <si>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</si>
  <si>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</si>
  <si>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</si>
  <si>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</si>
  <si>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</si>
  <si>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</si>
  <si>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</si>
  <si>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</si>
  <si>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</si>
  <si>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</si>
  <si>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</si>
  <si>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</si>
  <si>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</si>
  <si>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</si>
  <si>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</si>
  <si>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</si>
  <si>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</si>
  <si>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</si>
  <si>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</si>
  <si>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</si>
  <si>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</si>
  <si>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</si>
  <si>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</si>
  <si>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</si>
  <si>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</si>
  <si>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</si>
  <si>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</si>
  <si>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</si>
  <si>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</si>
  <si>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</si>
  <si>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</si>
  <si>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</si>
  <si>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</si>
  <si>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</si>
  <si>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</si>
  <si>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</si>
  <si>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</si>
  <si>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</si>
  <si>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</si>
  <si>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</si>
  <si>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</si>
  <si>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</si>
  <si>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</si>
  <si>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</si>
  <si>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</si>
  <si>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</si>
  <si>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</si>
  <si>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</si>
  <si>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</si>
  <si>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</si>
  <si>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</si>
  <si>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</si>
  <si>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</si>
  <si>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</si>
  <si>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</si>
  <si>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</si>
  <si>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</si>
  <si>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</si>
  <si>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</si>
  <si>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</si>
  <si>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</si>
  <si>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</si>
  <si>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</si>
  <si>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</si>
  <si>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</si>
  <si>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</si>
  <si>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</si>
  <si>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</si>
  <si>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</si>
  <si>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</si>
  <si>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</si>
  <si>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</si>
  <si>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</si>
  <si>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</si>
  <si>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</si>
  <si>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</si>
  <si>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</si>
  <si>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</si>
  <si>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</si>
  <si>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</si>
  <si>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</si>
  <si>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</si>
  <si>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</si>
  <si>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</si>
  <si>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</si>
  <si>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</si>
  <si>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</si>
  <si>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</si>
  <si>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</si>
  <si>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</si>
  <si>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</si>
  <si>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</si>
  <si>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</si>
  <si>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</si>
  <si>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</si>
  <si>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</si>
  <si>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</si>
  <si>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</si>
  <si>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</si>
  <si>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</si>
  <si>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</si>
  <si>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</si>
  <si>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</si>
  <si>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</si>
  <si>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</si>
  <si>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</si>
  <si>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</si>
  <si>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</si>
  <si>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</si>
  <si>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</si>
  <si>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</si>
  <si>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</si>
  <si>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</si>
  <si>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</si>
  <si>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</si>
  <si>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</si>
  <si>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</si>
  <si>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</si>
  <si>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</si>
  <si>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</si>
  <si>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</si>
  <si>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</si>
  <si>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</si>
  <si>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</si>
  <si>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</si>
  <si>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</si>
  <si>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</si>
  <si>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</si>
  <si>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</si>
  <si>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</si>
  <si>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</si>
  <si>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</si>
  <si>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</si>
  <si>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</si>
  <si>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</si>
  <si>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</si>
  <si>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</si>
  <si>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</si>
  <si>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</si>
  <si>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</si>
  <si>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</si>
  <si>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</si>
  <si>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</si>
  <si>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</si>
  <si>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</si>
  <si>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</si>
  <si>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</si>
  <si>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</si>
  <si>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</si>
  <si>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</si>
  <si>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</si>
  <si>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</si>
  <si>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</si>
  <si>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</si>
  <si>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</si>
  <si>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</si>
  <si>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</si>
  <si>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</si>
  <si>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</si>
  <si>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</si>
  <si>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</si>
  <si>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</si>
  <si>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</si>
  <si>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</si>
  <si>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*대</t>
    <phoneticPr fontId="1" type="noConversion"/>
  </si>
  <si>
    <t>&gt;=100</t>
    <phoneticPr fontId="1" type="noConversion"/>
  </si>
  <si>
    <t>USB 요약</t>
  </si>
  <si>
    <t>용지(A3) 요약</t>
  </si>
  <si>
    <t>장부 요약</t>
  </si>
  <si>
    <t>파일 요약</t>
  </si>
  <si>
    <t>용지(A4) 요약</t>
  </si>
  <si>
    <t>샤프 요약</t>
  </si>
  <si>
    <t>총합계</t>
  </si>
  <si>
    <t>USB 최대</t>
  </si>
  <si>
    <t>용지(A3) 최대</t>
  </si>
  <si>
    <t>장부 최대</t>
  </si>
  <si>
    <t>파일 최대</t>
  </si>
  <si>
    <t>용지(A4) 최대</t>
  </si>
  <si>
    <t>샤프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</si>
  <si>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</si>
  <si>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</si>
  <si>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</si>
  <si>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</si>
  <si>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</si>
  <si>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</si>
  <si>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Administrator 날짜 2026-05-03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</si>
  <si>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</si>
  <si>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</si>
  <si>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</si>
  <si>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</si>
  <si>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</si>
  <si>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</si>
  <si>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</si>
  <si>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</si>
  <si>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</si>
  <si>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</si>
  <si>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</si>
  <si>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</si>
  <si>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</si>
  <si>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직위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</si>
  <si>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</si>
  <si>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</si>
  <si>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</si>
  <si>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이름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</si>
  <si>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</si>
  <si>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</si>
  <si>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</si>
  <si>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</si>
  <si>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</si>
  <si>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</si>
  <si>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</si>
  <si>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</si>
  <si>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</si>
  <si>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</si>
  <si>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</si>
  <si>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</si>
  <si>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</si>
  <si>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</si>
  <si>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</si>
  <si>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</si>
  <si>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</si>
  <si>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</si>
  <si>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Sum-1</t>
    <phoneticPr fontId="1" type="noConversion"/>
  </si>
  <si>
    <t>Sum-2</t>
  </si>
  <si>
    <t>Sum-3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</si>
</sst>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179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41-4CC8-B6E5-1E874FD50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141-4CC8-B6E5-1E874FD50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C35EA655-8C77-760D-EEAA-8B37916F816C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45.578977430552" createdVersion="8" refreshedVersion="8" minRefreshableVersion="3" recordCount="8" xr:uid="{83E18B19-9229-4AEC-8DB2-7ED3C98F8E59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E3C9D3-8D46-411E-9AA0-E6B14BB84A25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7" sqref="F7:F9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268</v>
      </c>
      <c r="B3" s="1" t="s">
        <v>272</v>
      </c>
      <c r="C3" s="1" t="s">
        <v>276</v>
      </c>
      <c r="D3" s="1" t="s">
        <v>283</v>
      </c>
      <c r="E3" s="1" t="s">
        <v>284</v>
      </c>
      <c r="F3" s="1" t="s">
        <v>291</v>
      </c>
    </row>
    <row r="4" spans="1:6" x14ac:dyDescent="0.3">
      <c r="A4" s="1" t="s">
        <v>269</v>
      </c>
      <c r="B4" s="1" t="s">
        <v>273</v>
      </c>
      <c r="C4" s="1" t="s">
        <v>277</v>
      </c>
      <c r="D4" s="2">
        <v>43525</v>
      </c>
      <c r="E4" s="1" t="s">
        <v>285</v>
      </c>
      <c r="F4" s="1" t="s">
        <v>292</v>
      </c>
    </row>
    <row r="5" spans="1:6" x14ac:dyDescent="0.3">
      <c r="A5" s="1" t="s">
        <v>270</v>
      </c>
      <c r="B5" s="1" t="s">
        <v>274</v>
      </c>
      <c r="C5" s="1" t="s">
        <v>278</v>
      </c>
      <c r="D5" s="2">
        <v>42796</v>
      </c>
      <c r="E5" s="1" t="s">
        <v>286</v>
      </c>
      <c r="F5" s="1" t="s">
        <v>293</v>
      </c>
    </row>
    <row r="6" spans="1:6" x14ac:dyDescent="0.3">
      <c r="A6" s="1" t="s">
        <v>271</v>
      </c>
      <c r="B6" s="1" t="s">
        <v>275</v>
      </c>
      <c r="C6" s="1" t="s">
        <v>279</v>
      </c>
      <c r="D6" s="2">
        <v>44291</v>
      </c>
      <c r="E6" s="1" t="s">
        <v>287</v>
      </c>
      <c r="F6" s="1" t="s">
        <v>294</v>
      </c>
    </row>
    <row r="7" spans="1:6" x14ac:dyDescent="0.3">
      <c r="A7" s="1" t="s">
        <v>270</v>
      </c>
      <c r="B7" s="1" t="s">
        <v>274</v>
      </c>
      <c r="C7" s="1" t="s">
        <v>280</v>
      </c>
      <c r="D7" s="2">
        <v>42663</v>
      </c>
      <c r="E7" s="1" t="s">
        <v>288</v>
      </c>
      <c r="F7" s="1" t="s">
        <v>295</v>
      </c>
    </row>
    <row r="8" spans="1:6" x14ac:dyDescent="0.3">
      <c r="A8" s="1" t="s">
        <v>270</v>
      </c>
      <c r="B8" s="1" t="s">
        <v>273</v>
      </c>
      <c r="C8" s="1" t="s">
        <v>281</v>
      </c>
      <c r="D8" s="2">
        <v>43394</v>
      </c>
      <c r="E8" s="1" t="s">
        <v>289</v>
      </c>
      <c r="F8" s="1" t="s">
        <v>296</v>
      </c>
    </row>
    <row r="9" spans="1:6" x14ac:dyDescent="0.3">
      <c r="A9" s="1" t="s">
        <v>269</v>
      </c>
      <c r="B9" s="1" t="s">
        <v>275</v>
      </c>
      <c r="C9" s="1" t="s">
        <v>282</v>
      </c>
      <c r="D9" s="2">
        <v>44856</v>
      </c>
      <c r="E9" s="1" t="s">
        <v>290</v>
      </c>
      <c r="F9" s="1" t="s">
        <v>297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activeCell="G17" sqref="G17"/>
    </sheetView>
  </sheetViews>
  <sheetFormatPr defaultRowHeight="16.5" x14ac:dyDescent="0.3"/>
  <cols>
    <col min="6" max="6" width="5.625" customWidth="1"/>
  </cols>
  <sheetData>
    <row r="1" spans="1:9" ht="20.25" x14ac:dyDescent="0.3">
      <c r="A1" s="20" t="s">
        <v>204</v>
      </c>
      <c r="B1" s="20"/>
      <c r="C1" s="20"/>
      <c r="D1" s="20"/>
      <c r="E1" s="20"/>
    </row>
    <row r="3" spans="1:9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9" x14ac:dyDescent="0.3">
      <c r="A4" s="5" t="s">
        <v>209</v>
      </c>
      <c r="B4" s="5">
        <v>86</v>
      </c>
      <c r="C4" s="5">
        <v>88</v>
      </c>
      <c r="D4" s="5">
        <v>91</v>
      </c>
      <c r="E4" s="29">
        <f>AVERAGE(B4:D4)</f>
        <v>88.333333333333329</v>
      </c>
    </row>
    <row r="5" spans="1:9" x14ac:dyDescent="0.3">
      <c r="A5" s="5" t="s">
        <v>210</v>
      </c>
      <c r="B5" s="5">
        <v>67</v>
      </c>
      <c r="C5" s="5">
        <v>83</v>
      </c>
      <c r="D5" s="5">
        <v>75</v>
      </c>
      <c r="E5" s="29">
        <f t="shared" ref="E5:E12" si="0">AVERAGE(B5:D5)</f>
        <v>75</v>
      </c>
    </row>
    <row r="6" spans="1:9" x14ac:dyDescent="0.3">
      <c r="A6" s="5" t="s">
        <v>211</v>
      </c>
      <c r="B6" s="5">
        <v>68</v>
      </c>
      <c r="C6" s="5">
        <v>55</v>
      </c>
      <c r="D6" s="5">
        <v>62</v>
      </c>
      <c r="E6" s="29">
        <f t="shared" si="0"/>
        <v>61.666666666666664</v>
      </c>
    </row>
    <row r="7" spans="1:9" x14ac:dyDescent="0.3">
      <c r="A7" s="5" t="s">
        <v>212</v>
      </c>
      <c r="B7" s="5">
        <v>94</v>
      </c>
      <c r="C7" s="5">
        <v>92</v>
      </c>
      <c r="D7" s="5">
        <v>95</v>
      </c>
      <c r="E7" s="29">
        <f t="shared" si="0"/>
        <v>93.666666666666671</v>
      </c>
    </row>
    <row r="8" spans="1:9" x14ac:dyDescent="0.3">
      <c r="A8" s="5" t="s">
        <v>213</v>
      </c>
      <c r="B8" s="5">
        <v>92</v>
      </c>
      <c r="C8" s="5">
        <v>90</v>
      </c>
      <c r="D8" s="5">
        <v>91</v>
      </c>
      <c r="E8" s="29">
        <f t="shared" si="0"/>
        <v>91</v>
      </c>
    </row>
    <row r="9" spans="1:9" x14ac:dyDescent="0.3">
      <c r="A9" s="5" t="s">
        <v>214</v>
      </c>
      <c r="B9" s="5">
        <v>78</v>
      </c>
      <c r="C9" s="5">
        <v>81</v>
      </c>
      <c r="D9" s="5">
        <v>80</v>
      </c>
      <c r="E9" s="29">
        <f t="shared" si="0"/>
        <v>79.666666666666671</v>
      </c>
    </row>
    <row r="10" spans="1:9" x14ac:dyDescent="0.3">
      <c r="A10" s="5" t="s">
        <v>215</v>
      </c>
      <c r="B10" s="5">
        <v>90</v>
      </c>
      <c r="C10" s="5">
        <v>85</v>
      </c>
      <c r="D10" s="5">
        <v>87</v>
      </c>
      <c r="E10" s="29">
        <f t="shared" si="0"/>
        <v>87.333333333333329</v>
      </c>
    </row>
    <row r="11" spans="1:9" x14ac:dyDescent="0.3">
      <c r="A11" s="5" t="s">
        <v>216</v>
      </c>
      <c r="B11" s="5">
        <v>82</v>
      </c>
      <c r="C11" s="5">
        <v>85</v>
      </c>
      <c r="D11" s="5">
        <v>79</v>
      </c>
      <c r="E11" s="29">
        <f t="shared" si="0"/>
        <v>82</v>
      </c>
    </row>
    <row r="12" spans="1:9" x14ac:dyDescent="0.3">
      <c r="A12" s="5" t="s">
        <v>217</v>
      </c>
      <c r="B12" s="5">
        <v>79</v>
      </c>
      <c r="C12" s="5">
        <v>86</v>
      </c>
      <c r="D12" s="5">
        <v>82</v>
      </c>
      <c r="E12" s="29">
        <f t="shared" si="0"/>
        <v>82.333333333333329</v>
      </c>
    </row>
    <row r="13" spans="1:9" x14ac:dyDescent="0.3">
      <c r="I13" s="57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D31" sqref="D31"/>
    </sheetView>
  </sheetViews>
  <sheetFormatPr defaultRowHeight="16.5" x14ac:dyDescent="0.3"/>
  <sheetData>
    <row r="1" spans="1:5" ht="20.25" x14ac:dyDescent="0.3">
      <c r="A1" s="20" t="s">
        <v>218</v>
      </c>
      <c r="B1" s="20"/>
      <c r="C1" s="20"/>
      <c r="D1" s="20"/>
      <c r="E1" s="20"/>
    </row>
    <row r="2" spans="1:5" x14ac:dyDescent="0.3">
      <c r="E2" s="18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3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3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3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3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3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3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3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3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4"/>
  <sheetViews>
    <sheetView tabSelected="1" workbookViewId="0">
      <selection activeCell="C1" sqref="C1"/>
    </sheetView>
  </sheetViews>
  <sheetFormatPr defaultRowHeight="16.5" x14ac:dyDescent="0.3"/>
  <sheetData>
    <row r="1" spans="1:7" x14ac:dyDescent="0.3">
      <c r="C1" s="9" t="s">
        <v>89</v>
      </c>
    </row>
    <row r="3" spans="1:7" x14ac:dyDescent="0.3">
      <c r="A3" s="27" t="s">
        <v>1</v>
      </c>
      <c r="B3" s="27" t="s">
        <v>37</v>
      </c>
      <c r="C3" s="27" t="s">
        <v>90</v>
      </c>
      <c r="D3" s="27"/>
      <c r="E3" s="27"/>
      <c r="F3" s="27"/>
      <c r="G3" s="27"/>
    </row>
    <row r="4" spans="1:7" x14ac:dyDescent="0.3">
      <c r="A4" s="27"/>
      <c r="B4" s="27"/>
      <c r="C4" s="28" t="s">
        <v>91</v>
      </c>
      <c r="D4" s="28" t="s">
        <v>92</v>
      </c>
      <c r="E4" s="28" t="s">
        <v>93</v>
      </c>
      <c r="F4" s="28" t="s">
        <v>94</v>
      </c>
      <c r="G4" s="28" t="s">
        <v>95</v>
      </c>
    </row>
    <row r="5" spans="1:7" x14ac:dyDescent="0.3">
      <c r="A5" s="5" t="s">
        <v>96</v>
      </c>
      <c r="B5" s="5" t="s">
        <v>97</v>
      </c>
      <c r="C5" s="5">
        <v>18</v>
      </c>
      <c r="D5" s="5">
        <v>96</v>
      </c>
      <c r="E5" s="5">
        <v>85</v>
      </c>
      <c r="F5" s="29">
        <v>90.5</v>
      </c>
      <c r="G5" s="30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9">
        <v>36</v>
      </c>
      <c r="G6" s="30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9">
        <v>92.5</v>
      </c>
      <c r="G7" s="30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9">
        <v>76.5</v>
      </c>
      <c r="G8" s="30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9">
        <v>65</v>
      </c>
      <c r="G9" s="30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9">
        <v>84</v>
      </c>
      <c r="G10" s="30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9">
        <v>93</v>
      </c>
      <c r="G11" s="30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9">
        <v>92.5</v>
      </c>
      <c r="G12" s="30" t="s">
        <v>102</v>
      </c>
    </row>
    <row r="13" spans="1:7" ht="17.25" thickBot="1" x14ac:dyDescent="0.35">
      <c r="A13" s="31" t="s">
        <v>112</v>
      </c>
      <c r="B13" s="31" t="s">
        <v>110</v>
      </c>
      <c r="C13" s="31">
        <v>16</v>
      </c>
      <c r="D13" s="31">
        <v>95</v>
      </c>
      <c r="E13" s="31">
        <v>91</v>
      </c>
      <c r="F13" s="32">
        <v>93</v>
      </c>
      <c r="G13" s="33" t="s">
        <v>98</v>
      </c>
    </row>
    <row r="14" spans="1:7" ht="17.25" thickTop="1" x14ac:dyDescent="0.3"/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A3" sqref="A3:G12"/>
    </sheetView>
  </sheetViews>
  <sheetFormatPr defaultRowHeight="16.5" x14ac:dyDescent="0.3"/>
  <sheetData>
    <row r="1" spans="1:7" ht="20.25" x14ac:dyDescent="0.3">
      <c r="A1" s="20" t="s">
        <v>113</v>
      </c>
      <c r="B1" s="20"/>
      <c r="C1" s="20"/>
      <c r="D1" s="20"/>
      <c r="E1" s="20"/>
      <c r="F1" s="20"/>
      <c r="G1" s="20"/>
    </row>
    <row r="3" spans="1:7" x14ac:dyDescent="0.3">
      <c r="A3" s="21" t="s">
        <v>114</v>
      </c>
      <c r="B3" s="21" t="s">
        <v>115</v>
      </c>
      <c r="C3" s="21" t="s">
        <v>118</v>
      </c>
      <c r="D3" s="21"/>
      <c r="E3" s="21"/>
      <c r="F3" s="21" t="s">
        <v>116</v>
      </c>
      <c r="G3" s="21"/>
    </row>
    <row r="4" spans="1:7" x14ac:dyDescent="0.3">
      <c r="A4" s="21"/>
      <c r="B4" s="21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2"/>
  <sheetViews>
    <sheetView workbookViewId="0">
      <selection activeCell="F28" sqref="F28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20" t="s">
        <v>131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1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3">
        <v>18500</v>
      </c>
      <c r="C4" s="13">
        <v>30</v>
      </c>
      <c r="D4" s="13">
        <f>B4*C4</f>
        <v>555000</v>
      </c>
      <c r="E4" s="13">
        <f>D4*0.25%</f>
        <v>1387.5</v>
      </c>
      <c r="F4" s="13">
        <f>B4+E4</f>
        <v>19887.5</v>
      </c>
      <c r="G4" s="13">
        <v>25000</v>
      </c>
      <c r="H4" s="13">
        <f>C4*G4</f>
        <v>750000</v>
      </c>
      <c r="I4" s="13">
        <f>H4-D4</f>
        <v>195000</v>
      </c>
      <c r="J4" s="12">
        <f>H4/(D4+E4)-1</f>
        <v>0.34798139785670967</v>
      </c>
    </row>
    <row r="5" spans="1:10" x14ac:dyDescent="0.3">
      <c r="A5" s="5" t="s">
        <v>142</v>
      </c>
      <c r="B5" s="13">
        <v>8700</v>
      </c>
      <c r="C5" s="13">
        <v>295</v>
      </c>
      <c r="D5" s="13">
        <f t="shared" ref="D5:D13" si="0">B5*C5</f>
        <v>2566500</v>
      </c>
      <c r="E5" s="13">
        <f t="shared" ref="E5:E13" si="1">D5*0.25%</f>
        <v>6416.25</v>
      </c>
      <c r="F5" s="13">
        <f t="shared" ref="F5:F13" si="2">B5+E5</f>
        <v>15116.25</v>
      </c>
      <c r="G5" s="13">
        <v>7650</v>
      </c>
      <c r="H5" s="13">
        <f t="shared" ref="H5:H13" si="3">C5*G5</f>
        <v>2256750</v>
      </c>
      <c r="I5" s="13">
        <f t="shared" ref="I5:I13" si="4">H5-D5</f>
        <v>-309750</v>
      </c>
      <c r="J5" s="12">
        <f t="shared" ref="J5:J13" si="5">H5/(D5+E5)-1</f>
        <v>-0.12288244904978929</v>
      </c>
    </row>
    <row r="6" spans="1:10" x14ac:dyDescent="0.3">
      <c r="A6" s="5" t="s">
        <v>143</v>
      </c>
      <c r="B6" s="13">
        <v>9900</v>
      </c>
      <c r="C6" s="13">
        <v>10</v>
      </c>
      <c r="D6" s="13">
        <f t="shared" si="0"/>
        <v>99000</v>
      </c>
      <c r="E6" s="13">
        <f t="shared" si="1"/>
        <v>247.5</v>
      </c>
      <c r="F6" s="13">
        <f t="shared" si="2"/>
        <v>10147.5</v>
      </c>
      <c r="G6" s="13">
        <v>7700</v>
      </c>
      <c r="H6" s="13">
        <f t="shared" si="3"/>
        <v>77000</v>
      </c>
      <c r="I6" s="13">
        <f t="shared" si="4"/>
        <v>-22000</v>
      </c>
      <c r="J6" s="12">
        <f t="shared" si="5"/>
        <v>-0.22416181767802712</v>
      </c>
    </row>
    <row r="7" spans="1:10" x14ac:dyDescent="0.3">
      <c r="A7" s="5" t="s">
        <v>144</v>
      </c>
      <c r="B7" s="13">
        <v>23000</v>
      </c>
      <c r="C7" s="13">
        <v>273</v>
      </c>
      <c r="D7" s="13">
        <f t="shared" si="0"/>
        <v>6279000</v>
      </c>
      <c r="E7" s="13">
        <f t="shared" si="1"/>
        <v>15697.5</v>
      </c>
      <c r="F7" s="13">
        <f t="shared" si="2"/>
        <v>38697.5</v>
      </c>
      <c r="G7" s="13">
        <v>25000</v>
      </c>
      <c r="H7" s="13">
        <f t="shared" si="3"/>
        <v>6825000</v>
      </c>
      <c r="I7" s="13">
        <f t="shared" si="4"/>
        <v>546000</v>
      </c>
      <c r="J7" s="12">
        <f t="shared" si="5"/>
        <v>8.4245906971701201E-2</v>
      </c>
    </row>
    <row r="8" spans="1:10" x14ac:dyDescent="0.3">
      <c r="A8" s="5" t="s">
        <v>145</v>
      </c>
      <c r="B8" s="13">
        <v>25000</v>
      </c>
      <c r="C8" s="13">
        <v>30</v>
      </c>
      <c r="D8" s="13">
        <f t="shared" si="0"/>
        <v>750000</v>
      </c>
      <c r="E8" s="13">
        <f t="shared" si="1"/>
        <v>1875</v>
      </c>
      <c r="F8" s="13">
        <f t="shared" si="2"/>
        <v>26875</v>
      </c>
      <c r="G8" s="13">
        <v>89000</v>
      </c>
      <c r="H8" s="13">
        <f t="shared" si="3"/>
        <v>2670000</v>
      </c>
      <c r="I8" s="13">
        <f t="shared" si="4"/>
        <v>1920000</v>
      </c>
      <c r="J8" s="12">
        <f t="shared" si="5"/>
        <v>2.5511221945137157</v>
      </c>
    </row>
    <row r="9" spans="1:10" x14ac:dyDescent="0.3">
      <c r="A9" s="5" t="s">
        <v>146</v>
      </c>
      <c r="B9" s="13">
        <v>6600</v>
      </c>
      <c r="C9" s="13">
        <v>120</v>
      </c>
      <c r="D9" s="13">
        <f t="shared" si="0"/>
        <v>792000</v>
      </c>
      <c r="E9" s="13">
        <f t="shared" si="1"/>
        <v>1980</v>
      </c>
      <c r="F9" s="13">
        <f t="shared" si="2"/>
        <v>8580</v>
      </c>
      <c r="G9" s="13">
        <v>12000</v>
      </c>
      <c r="H9" s="13">
        <f t="shared" si="3"/>
        <v>1440000</v>
      </c>
      <c r="I9" s="13">
        <f t="shared" si="4"/>
        <v>648000</v>
      </c>
      <c r="J9" s="12">
        <f t="shared" si="5"/>
        <v>0.81364769893448208</v>
      </c>
    </row>
    <row r="10" spans="1:10" x14ac:dyDescent="0.3">
      <c r="A10" s="5" t="s">
        <v>147</v>
      </c>
      <c r="B10" s="13">
        <v>11000</v>
      </c>
      <c r="C10" s="13">
        <v>50</v>
      </c>
      <c r="D10" s="13">
        <f t="shared" si="0"/>
        <v>550000</v>
      </c>
      <c r="E10" s="13">
        <f t="shared" si="1"/>
        <v>1375</v>
      </c>
      <c r="F10" s="13">
        <f t="shared" si="2"/>
        <v>12375</v>
      </c>
      <c r="G10" s="13">
        <v>13500</v>
      </c>
      <c r="H10" s="13">
        <f t="shared" si="3"/>
        <v>675000</v>
      </c>
      <c r="I10" s="13">
        <f t="shared" si="4"/>
        <v>125000</v>
      </c>
      <c r="J10" s="12">
        <f t="shared" si="5"/>
        <v>0.22421219678077531</v>
      </c>
    </row>
    <row r="11" spans="1:10" x14ac:dyDescent="0.3">
      <c r="A11" s="5" t="s">
        <v>148</v>
      </c>
      <c r="B11" s="13">
        <v>20000</v>
      </c>
      <c r="C11" s="13">
        <v>200</v>
      </c>
      <c r="D11" s="13">
        <f t="shared" si="0"/>
        <v>4000000</v>
      </c>
      <c r="E11" s="13">
        <f t="shared" si="1"/>
        <v>10000</v>
      </c>
      <c r="F11" s="13">
        <f t="shared" si="2"/>
        <v>30000</v>
      </c>
      <c r="G11" s="13">
        <v>23500</v>
      </c>
      <c r="H11" s="13">
        <f t="shared" si="3"/>
        <v>4700000</v>
      </c>
      <c r="I11" s="13">
        <f t="shared" si="4"/>
        <v>700000</v>
      </c>
      <c r="J11" s="12">
        <f t="shared" si="5"/>
        <v>0.17206982543640903</v>
      </c>
    </row>
    <row r="12" spans="1:10" x14ac:dyDescent="0.3">
      <c r="A12" s="5" t="s">
        <v>149</v>
      </c>
      <c r="B12" s="13">
        <v>25500</v>
      </c>
      <c r="C12" s="13">
        <v>50</v>
      </c>
      <c r="D12" s="13">
        <f t="shared" si="0"/>
        <v>1275000</v>
      </c>
      <c r="E12" s="13">
        <f t="shared" si="1"/>
        <v>3187.5</v>
      </c>
      <c r="F12" s="13">
        <f t="shared" si="2"/>
        <v>28687.5</v>
      </c>
      <c r="G12" s="13">
        <v>27000</v>
      </c>
      <c r="H12" s="13">
        <f t="shared" si="3"/>
        <v>1350000</v>
      </c>
      <c r="I12" s="13">
        <f t="shared" si="4"/>
        <v>75000</v>
      </c>
      <c r="J12" s="12">
        <f t="shared" si="5"/>
        <v>5.6183071732433643E-2</v>
      </c>
    </row>
    <row r="13" spans="1:10" x14ac:dyDescent="0.3">
      <c r="A13" s="5" t="s">
        <v>150</v>
      </c>
      <c r="B13" s="13">
        <v>7200</v>
      </c>
      <c r="C13" s="13">
        <v>20</v>
      </c>
      <c r="D13" s="13">
        <f t="shared" si="0"/>
        <v>144000</v>
      </c>
      <c r="E13" s="13">
        <f t="shared" si="1"/>
        <v>360</v>
      </c>
      <c r="F13" s="13">
        <f t="shared" si="2"/>
        <v>7560</v>
      </c>
      <c r="G13" s="13">
        <v>6300</v>
      </c>
      <c r="H13" s="13">
        <f t="shared" si="3"/>
        <v>126000</v>
      </c>
      <c r="I13" s="13">
        <f t="shared" si="4"/>
        <v>-18000</v>
      </c>
      <c r="J13" s="12">
        <f t="shared" si="5"/>
        <v>-0.12718204488778051</v>
      </c>
    </row>
    <row r="16" spans="1:10" x14ac:dyDescent="0.3">
      <c r="A16" s="5" t="s">
        <v>132</v>
      </c>
      <c r="B16" s="5" t="s">
        <v>134</v>
      </c>
      <c r="C16" s="1"/>
    </row>
    <row r="17" spans="1:10" x14ac:dyDescent="0.3">
      <c r="A17" s="1" t="s">
        <v>237</v>
      </c>
      <c r="B17" s="1" t="s">
        <v>238</v>
      </c>
      <c r="C17" s="1"/>
    </row>
    <row r="18" spans="1:10" x14ac:dyDescent="0.3">
      <c r="A18" s="1"/>
      <c r="B18" s="1"/>
      <c r="C18" s="1"/>
    </row>
    <row r="20" spans="1:10" x14ac:dyDescent="0.3">
      <c r="A20" s="22" t="s">
        <v>152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1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148</v>
      </c>
      <c r="B22" s="13">
        <v>20000</v>
      </c>
      <c r="C22" s="13">
        <v>200</v>
      </c>
      <c r="D22" s="13">
        <v>4000000</v>
      </c>
      <c r="E22" s="13">
        <v>10000</v>
      </c>
      <c r="F22" s="13">
        <v>30000</v>
      </c>
      <c r="G22" s="13">
        <v>23500</v>
      </c>
      <c r="H22" s="13">
        <v>4700000</v>
      </c>
      <c r="I22" s="13">
        <v>700000</v>
      </c>
      <c r="J22" s="12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D22" sqref="D22"/>
    </sheetView>
  </sheetViews>
  <sheetFormatPr defaultRowHeight="16.5" x14ac:dyDescent="0.3"/>
  <cols>
    <col min="4" max="4" width="10.62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HOUR(B3)-MINUTE(C3)</f>
        <v>-24</v>
      </c>
      <c r="F3" s="5" t="s">
        <v>27</v>
      </c>
      <c r="G3" s="5">
        <v>4</v>
      </c>
      <c r="H3" s="5">
        <v>90</v>
      </c>
      <c r="I3" s="5" t="str">
        <f>IF(_xlfn.RANK.EQ(G3,$G$3:$G$10),"통과","")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HOUR(B4)-MINUTE(C4)</f>
        <v>-17</v>
      </c>
      <c r="F4" s="5" t="s">
        <v>28</v>
      </c>
      <c r="G4" s="5">
        <v>7</v>
      </c>
      <c r="H4" s="5">
        <v>85</v>
      </c>
      <c r="I4" s="5" t="str">
        <f t="shared" ref="I4:I10" si="1">IF(_xlfn.RANK.EQ(G4,$G$3:$G$10),"통과","")</f>
        <v>통과</v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9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-47</v>
      </c>
      <c r="F6" s="5" t="s">
        <v>30</v>
      </c>
      <c r="G6" s="5">
        <v>2</v>
      </c>
      <c r="H6" s="5">
        <v>65</v>
      </c>
      <c r="I6" s="5" t="str">
        <f t="shared" si="1"/>
        <v>통과</v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-12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-28</v>
      </c>
      <c r="F8" s="5" t="s">
        <v>32</v>
      </c>
      <c r="G8" s="5">
        <v>16</v>
      </c>
      <c r="H8" s="5">
        <v>82</v>
      </c>
      <c r="I8" s="5" t="str">
        <f t="shared" si="1"/>
        <v>통과</v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-36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-45</v>
      </c>
      <c r="F10" s="5" t="s">
        <v>34</v>
      </c>
      <c r="G10" s="5">
        <v>12</v>
      </c>
      <c r="H10" s="5">
        <v>68</v>
      </c>
      <c r="I10" s="5" t="str">
        <f t="shared" si="1"/>
        <v>통과</v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HLOOKUP(LEFT(G14,1),$F$24:$I$25,1,0)</f>
        <v>Y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HLOOKUP(LEFT(G15,1),$F$24:$I$25,1,0)</f>
        <v>K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Y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P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G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K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G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Y</v>
      </c>
      <c r="I21" s="5">
        <v>68</v>
      </c>
    </row>
    <row r="22" spans="1:9" x14ac:dyDescent="0.3">
      <c r="A22" s="23" t="s">
        <v>48</v>
      </c>
      <c r="B22" s="23"/>
      <c r="C22" s="23"/>
      <c r="D22" s="7">
        <f ca="1">SUMIF($B$14:$B$21,B16,C13)</f>
        <v>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IFERROR(_xlfn.RANK.EQ(B26,B26:B33),"실격")</f>
        <v>1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IFERROR(_xlfn.RANK.EQ(B27,B27:B34),"실격")</f>
        <v>1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4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1</v>
      </c>
    </row>
    <row r="32" spans="1:9" x14ac:dyDescent="0.3">
      <c r="A32" s="5" t="s">
        <v>87</v>
      </c>
      <c r="B32" s="5">
        <v>5.6369999999999996</v>
      </c>
      <c r="C32" s="5">
        <f t="shared" si="3"/>
        <v>1</v>
      </c>
    </row>
    <row r="33" spans="1:3" x14ac:dyDescent="0.3">
      <c r="A33" s="5" t="s">
        <v>88</v>
      </c>
      <c r="B33" s="5">
        <v>5.3540000000000001</v>
      </c>
      <c r="C33" s="5">
        <f t="shared" si="3"/>
        <v>1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41"/>
  <sheetViews>
    <sheetView workbookViewId="0">
      <selection activeCell="B26" sqref="B26:F27"/>
    </sheetView>
  </sheetViews>
  <sheetFormatPr defaultRowHeight="16.5" outlineLevelRow="4" x14ac:dyDescent="0.3"/>
  <cols>
    <col min="1" max="1" width="9.5" bestFit="1" customWidth="1"/>
    <col min="5" max="5" width="9.375" bestFit="1" customWidth="1"/>
  </cols>
  <sheetData>
    <row r="1" spans="1:6" ht="20.25" x14ac:dyDescent="0.3">
      <c r="A1" s="20" t="s">
        <v>153</v>
      </c>
      <c r="B1" s="20"/>
      <c r="C1" s="20"/>
      <c r="D1" s="20"/>
      <c r="E1" s="20"/>
      <c r="F1" s="20"/>
    </row>
    <row r="2" spans="1:6" ht="17.100000000000001" customHeight="1" x14ac:dyDescent="0.3">
      <c r="A2" s="19"/>
      <c r="B2" s="19"/>
      <c r="C2" s="19"/>
      <c r="D2" s="19"/>
      <c r="E2" s="19"/>
      <c r="F2" s="19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4" x14ac:dyDescent="0.3">
      <c r="A4" s="15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4" x14ac:dyDescent="0.3">
      <c r="A5" s="15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3" x14ac:dyDescent="0.3">
      <c r="A6" s="15"/>
      <c r="B6" s="34" t="s">
        <v>249</v>
      </c>
      <c r="C6" s="7"/>
      <c r="D6" s="5"/>
      <c r="E6" s="7">
        <f>SUBTOTAL(4,E4:E5)</f>
        <v>147000</v>
      </c>
      <c r="F6" s="5"/>
    </row>
    <row r="7" spans="1:6" outlineLevel="2" x14ac:dyDescent="0.3">
      <c r="A7" s="15"/>
      <c r="B7" s="34" t="s">
        <v>242</v>
      </c>
      <c r="C7" s="7"/>
      <c r="D7" s="5">
        <f>SUBTOTAL(9,D4:D5)</f>
        <v>45</v>
      </c>
      <c r="E7" s="7"/>
      <c r="F7" s="5"/>
    </row>
    <row r="8" spans="1:6" outlineLevel="4" x14ac:dyDescent="0.3">
      <c r="A8" s="15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4" x14ac:dyDescent="0.3">
      <c r="A9" s="15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3" x14ac:dyDescent="0.3">
      <c r="A10" s="15"/>
      <c r="B10" s="34" t="s">
        <v>248</v>
      </c>
      <c r="C10" s="7"/>
      <c r="D10" s="5"/>
      <c r="E10" s="7">
        <f>SUBTOTAL(4,E8:E9)</f>
        <v>800000</v>
      </c>
      <c r="F10" s="5"/>
    </row>
    <row r="11" spans="1:6" outlineLevel="2" x14ac:dyDescent="0.3">
      <c r="A11" s="15"/>
      <c r="B11" s="34" t="s">
        <v>241</v>
      </c>
      <c r="C11" s="7"/>
      <c r="D11" s="5">
        <f>SUBTOTAL(9,D8:D9)</f>
        <v>64</v>
      </c>
      <c r="E11" s="7"/>
      <c r="F11" s="5"/>
    </row>
    <row r="12" spans="1:6" outlineLevel="4" x14ac:dyDescent="0.3">
      <c r="A12" s="15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4" x14ac:dyDescent="0.3">
      <c r="A13" s="15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3" x14ac:dyDescent="0.3">
      <c r="A14" s="15"/>
      <c r="B14" s="34" t="s">
        <v>250</v>
      </c>
      <c r="C14" s="7"/>
      <c r="D14" s="5"/>
      <c r="E14" s="7">
        <f>SUBTOTAL(4,E12:E13)</f>
        <v>116380</v>
      </c>
      <c r="F14" s="5"/>
    </row>
    <row r="15" spans="1:6" outlineLevel="2" x14ac:dyDescent="0.3">
      <c r="A15" s="15"/>
      <c r="B15" s="34" t="s">
        <v>243</v>
      </c>
      <c r="C15" s="7"/>
      <c r="D15" s="5">
        <f>SUBTOTAL(9,D12:D13)</f>
        <v>21</v>
      </c>
      <c r="E15" s="7"/>
      <c r="F15" s="5"/>
    </row>
    <row r="16" spans="1:6" outlineLevel="4" x14ac:dyDescent="0.3">
      <c r="A16" s="15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4" x14ac:dyDescent="0.3">
      <c r="A17" s="15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3" x14ac:dyDescent="0.3">
      <c r="A18" s="15"/>
      <c r="B18" s="34" t="s">
        <v>247</v>
      </c>
      <c r="C18" s="7"/>
      <c r="D18" s="5"/>
      <c r="E18" s="7">
        <f>SUBTOTAL(4,E16:E17)</f>
        <v>91200</v>
      </c>
      <c r="F18" s="5"/>
    </row>
    <row r="19" spans="1:6" outlineLevel="2" x14ac:dyDescent="0.3">
      <c r="A19" s="15"/>
      <c r="B19" s="34" t="s">
        <v>240</v>
      </c>
      <c r="C19" s="7"/>
      <c r="D19" s="5">
        <f>SUBTOTAL(9,D16:D17)</f>
        <v>39</v>
      </c>
      <c r="E19" s="7"/>
      <c r="F19" s="5"/>
    </row>
    <row r="20" spans="1:6" outlineLevel="4" x14ac:dyDescent="0.3">
      <c r="A20" s="15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4" x14ac:dyDescent="0.3">
      <c r="A21" s="15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3" x14ac:dyDescent="0.3">
      <c r="A22" s="15"/>
      <c r="B22" s="34" t="s">
        <v>251</v>
      </c>
      <c r="C22" s="7"/>
      <c r="D22" s="5"/>
      <c r="E22" s="7">
        <f>SUBTOTAL(4,E20:E21)</f>
        <v>6600</v>
      </c>
      <c r="F22" s="5"/>
    </row>
    <row r="23" spans="1:6" outlineLevel="2" x14ac:dyDescent="0.3">
      <c r="A23" s="15"/>
      <c r="B23" s="34" t="s">
        <v>244</v>
      </c>
      <c r="C23" s="7"/>
      <c r="D23" s="5">
        <f>SUBTOTAL(9,D20:D21)</f>
        <v>16</v>
      </c>
      <c r="E23" s="7"/>
      <c r="F23" s="5"/>
    </row>
    <row r="24" spans="1:6" outlineLevel="4" x14ac:dyDescent="0.3">
      <c r="A24" s="15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4" x14ac:dyDescent="0.3">
      <c r="A25" s="15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3" x14ac:dyDescent="0.3">
      <c r="A26" s="35"/>
      <c r="B26" s="38" t="s">
        <v>246</v>
      </c>
      <c r="C26" s="37"/>
      <c r="D26" s="36"/>
      <c r="E26" s="37">
        <f>SUBTOTAL(4,E24:E25)</f>
        <v>72000</v>
      </c>
      <c r="F26" s="36"/>
    </row>
    <row r="27" spans="1:6" outlineLevel="2" x14ac:dyDescent="0.3">
      <c r="A27" s="35"/>
      <c r="B27" s="38" t="s">
        <v>239</v>
      </c>
      <c r="C27" s="37"/>
      <c r="D27" s="36">
        <f>SUBTOTAL(9,D24:D25)</f>
        <v>80</v>
      </c>
      <c r="E27" s="37"/>
      <c r="F27" s="36"/>
    </row>
    <row r="28" spans="1:6" outlineLevel="2" x14ac:dyDescent="0.3"/>
    <row r="29" spans="1:6" outlineLevel="2" x14ac:dyDescent="0.3"/>
    <row r="30" spans="1:6" outlineLevel="2" x14ac:dyDescent="0.3"/>
    <row r="31" spans="1:6" outlineLevel="2" x14ac:dyDescent="0.3"/>
    <row r="32" spans="1:6" outlineLevel="2" x14ac:dyDescent="0.3"/>
    <row r="33" spans="2:5" outlineLevel="2" x14ac:dyDescent="0.3"/>
    <row r="34" spans="2:5" outlineLevel="2" x14ac:dyDescent="0.3"/>
    <row r="35" spans="2:5" outlineLevel="2" x14ac:dyDescent="0.3"/>
    <row r="36" spans="2:5" outlineLevel="2" x14ac:dyDescent="0.3"/>
    <row r="37" spans="2:5" outlineLevel="2" x14ac:dyDescent="0.3"/>
    <row r="38" spans="2:5" outlineLevel="2" x14ac:dyDescent="0.3"/>
    <row r="39" spans="2:5" outlineLevel="2" x14ac:dyDescent="0.3"/>
    <row r="40" spans="2:5" outlineLevel="2" x14ac:dyDescent="0.3">
      <c r="B40" s="39" t="s">
        <v>245</v>
      </c>
      <c r="D40">
        <f>SUBTOTAL(9,D4:D39)</f>
        <v>265</v>
      </c>
    </row>
    <row r="41" spans="2:5" outlineLevel="2" x14ac:dyDescent="0.3">
      <c r="B41" s="39" t="s">
        <v>252</v>
      </c>
      <c r="E41">
        <f>SUBTOTAL(4,E4:E40)</f>
        <v>800000</v>
      </c>
    </row>
  </sheetData>
  <sortState xmlns:xlrd2="http://schemas.microsoft.com/office/spreadsheetml/2017/richdata2" ref="A4:F39">
    <sortCondition descending="1" ref="B4:B3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D23" sqref="D23"/>
    </sheetView>
  </sheetViews>
  <sheetFormatPr defaultRowHeight="16.5" x14ac:dyDescent="0.3"/>
  <cols>
    <col min="1" max="1" width="15.25" bestFit="1" customWidth="1"/>
    <col min="2" max="2" width="8.5" bestFit="1" customWidth="1"/>
    <col min="3" max="5" width="5.5" bestFit="1" customWidth="1"/>
    <col min="6" max="6" width="7.375" bestFit="1" customWidth="1"/>
  </cols>
  <sheetData>
    <row r="1" spans="1:5" ht="20.25" x14ac:dyDescent="0.3">
      <c r="A1" s="20" t="s">
        <v>170</v>
      </c>
      <c r="B1" s="20"/>
      <c r="C1" s="20"/>
      <c r="D1" s="20"/>
      <c r="E1" s="20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4">
        <v>34781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4">
        <v>39347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4">
        <v>42280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4">
        <v>45181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4">
        <v>39714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4">
        <v>45434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4">
        <v>41893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4">
        <v>38996</v>
      </c>
      <c r="D11" s="5" t="s">
        <v>176</v>
      </c>
      <c r="E11" s="5">
        <v>19</v>
      </c>
    </row>
    <row r="14" spans="1:5" x14ac:dyDescent="0.3">
      <c r="A14" s="40" t="s">
        <v>23</v>
      </c>
      <c r="B14" t="s">
        <v>253</v>
      </c>
    </row>
    <row r="16" spans="1:5" x14ac:dyDescent="0.3">
      <c r="A16" s="40" t="s">
        <v>254</v>
      </c>
      <c r="B16" s="40" t="s">
        <v>0</v>
      </c>
    </row>
    <row r="17" spans="1:5" x14ac:dyDescent="0.3">
      <c r="A17" s="40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3">
      <c r="A18" t="s">
        <v>172</v>
      </c>
      <c r="B18" s="41">
        <v>30</v>
      </c>
      <c r="C18" s="41">
        <v>1</v>
      </c>
      <c r="D18" s="41">
        <v>19</v>
      </c>
      <c r="E18" s="41">
        <v>10</v>
      </c>
    </row>
    <row r="19" spans="1:5" x14ac:dyDescent="0.3">
      <c r="A19" t="s">
        <v>39</v>
      </c>
      <c r="B19" s="41"/>
      <c r="C19" s="41">
        <v>2</v>
      </c>
      <c r="D19" s="41">
        <v>17</v>
      </c>
      <c r="E19" s="41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56635-4120-4120-807B-A84EC98645D9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46" t="s">
        <v>261</v>
      </c>
      <c r="C2" s="47"/>
      <c r="D2" s="53"/>
      <c r="E2" s="53"/>
      <c r="F2" s="53"/>
      <c r="G2" s="53"/>
    </row>
    <row r="3" spans="2:7" collapsed="1" x14ac:dyDescent="0.3">
      <c r="B3" s="45"/>
      <c r="C3" s="45"/>
      <c r="D3" s="54" t="s">
        <v>263</v>
      </c>
      <c r="E3" s="54" t="s">
        <v>257</v>
      </c>
      <c r="F3" s="54" t="s">
        <v>259</v>
      </c>
      <c r="G3" s="54" t="s">
        <v>260</v>
      </c>
    </row>
    <row r="4" spans="2:7" ht="40.5" hidden="1" outlineLevel="1" x14ac:dyDescent="0.3">
      <c r="B4" s="49"/>
      <c r="C4" s="49"/>
      <c r="D4" s="42"/>
      <c r="E4" s="56" t="s">
        <v>258</v>
      </c>
      <c r="F4" s="56" t="s">
        <v>258</v>
      </c>
      <c r="G4" s="56" t="s">
        <v>258</v>
      </c>
    </row>
    <row r="5" spans="2:7" x14ac:dyDescent="0.3">
      <c r="B5" s="50" t="s">
        <v>262</v>
      </c>
      <c r="C5" s="51"/>
      <c r="D5" s="48"/>
      <c r="E5" s="48"/>
      <c r="F5" s="48"/>
      <c r="G5" s="48"/>
    </row>
    <row r="6" spans="2:7" outlineLevel="1" x14ac:dyDescent="0.3">
      <c r="B6" s="49"/>
      <c r="C6" s="49" t="s">
        <v>255</v>
      </c>
      <c r="D6" s="43">
        <v>0.15</v>
      </c>
      <c r="E6" s="55">
        <v>0.2</v>
      </c>
      <c r="F6" s="55">
        <v>0.25</v>
      </c>
      <c r="G6" s="55">
        <v>0.3</v>
      </c>
    </row>
    <row r="7" spans="2:7" x14ac:dyDescent="0.3">
      <c r="B7" s="50" t="s">
        <v>264</v>
      </c>
      <c r="C7" s="51"/>
      <c r="D7" s="48"/>
      <c r="E7" s="48"/>
      <c r="F7" s="48"/>
      <c r="G7" s="48"/>
    </row>
    <row r="8" spans="2:7" ht="17.25" outlineLevel="1" thickBot="1" x14ac:dyDescent="0.35">
      <c r="B8" s="52"/>
      <c r="C8" s="52" t="s">
        <v>256</v>
      </c>
      <c r="D8" s="44">
        <v>186523.61111111101</v>
      </c>
      <c r="E8" s="44">
        <v>194633.33333333299</v>
      </c>
      <c r="F8" s="44">
        <v>202743.055555556</v>
      </c>
      <c r="G8" s="44">
        <v>210852.77777777801</v>
      </c>
    </row>
    <row r="9" spans="2:7" x14ac:dyDescent="0.3">
      <c r="B9" t="s">
        <v>265</v>
      </c>
    </row>
    <row r="10" spans="2:7" x14ac:dyDescent="0.3">
      <c r="B10" t="s">
        <v>266</v>
      </c>
    </row>
    <row r="11" spans="2:7" x14ac:dyDescent="0.3">
      <c r="B11" t="s">
        <v>267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20" t="s">
        <v>185</v>
      </c>
      <c r="B1" s="20"/>
      <c r="C1" s="20"/>
      <c r="D1" s="20"/>
      <c r="E1" s="20"/>
      <c r="F1" s="20"/>
      <c r="G1" s="20"/>
      <c r="H1" s="20"/>
    </row>
    <row r="2" spans="1:8" x14ac:dyDescent="0.3">
      <c r="A2" t="s">
        <v>187</v>
      </c>
      <c r="B2" s="10">
        <v>0.1</v>
      </c>
      <c r="C2" s="10">
        <v>0</v>
      </c>
    </row>
    <row r="3" spans="1:8" x14ac:dyDescent="0.3">
      <c r="A3" t="s">
        <v>188</v>
      </c>
      <c r="B3" s="10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6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2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6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2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6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2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6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2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6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2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6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2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6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2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6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2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6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2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24" t="s">
        <v>203</v>
      </c>
      <c r="B14" s="25"/>
      <c r="C14" s="25"/>
      <c r="D14" s="25"/>
      <c r="E14" s="25"/>
      <c r="F14" s="26"/>
      <c r="G14" s="17">
        <f>AVERAGE(G5:G13)</f>
        <v>162194.44444444444</v>
      </c>
      <c r="H14" s="17">
        <f>AVERAGE(H5:H13)</f>
        <v>186523.61111111112</v>
      </c>
    </row>
  </sheetData>
  <scenarios current="0" sqref="H14">
    <scenario name="목표수익률증가1" locked="1" count="1" user="Administrator" comment="만든 사람 Administrator 날짜 2026-05-03">
      <inputCells r="B3" val="0.2" numFmtId="9"/>
    </scenario>
    <scenario name="목표수익률증가2" locked="1" count="1" user="Administrator" comment="만든 사람 Administrator 날짜 2026-05-03">
      <inputCells r="B3" val="0.25" numFmtId="9"/>
    </scenario>
    <scenario name="목표수익률증가3" locked="1" count="1" user="Administrator" comment="만든 사람 Administrator 날짜 2026-05-03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다희 오</cp:lastModifiedBy>
  <dcterms:created xsi:type="dcterms:W3CDTF">2023-04-27T08:01:32Z</dcterms:created>
  <dcterms:modified xsi:type="dcterms:W3CDTF">2026-05-03T05:32:46Z</dcterms:modified>
</cp:coreProperties>
</file>