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79c79e3bd745de5/바탕 화면/컴활 시나공/2026_컴활2급실기_기본서/03 기본모의고사/"/>
    </mc:Choice>
  </mc:AlternateContent>
  <xr:revisionPtr revIDLastSave="116" documentId="13_ncr:1_{CC9F922D-08CD-417F-9474-5AC85B8183C5}" xr6:coauthVersionLast="47" xr6:coauthVersionMax="47" xr10:uidLastSave="{9C7633EB-64F7-40C4-92EC-3488510668EA}"/>
  <bookViews>
    <workbookView xWindow="-108" yWindow="-108" windowWidth="23256" windowHeight="12456" firstSheet="6" activeTab="1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5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4" i="7"/>
  <c r="E32" i="5"/>
  <c r="E30" i="5"/>
  <c r="E27" i="5"/>
  <c r="E25" i="5"/>
  <c r="E22" i="5"/>
  <c r="E20" i="5"/>
  <c r="E17" i="5"/>
  <c r="E15" i="5"/>
  <c r="E12" i="5"/>
  <c r="E10" i="5"/>
  <c r="E7" i="5"/>
  <c r="E5" i="5"/>
  <c r="E34" i="5" s="1"/>
  <c r="D33" i="5"/>
  <c r="D28" i="5"/>
  <c r="D23" i="5"/>
  <c r="D18" i="5"/>
  <c r="D13" i="5"/>
  <c r="D8" i="5"/>
  <c r="C27" i="4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D22" i="4"/>
  <c r="I4" i="4"/>
  <c r="I5" i="4"/>
  <c r="I6" i="4"/>
  <c r="I7" i="4"/>
  <c r="I8" i="4"/>
  <c r="I9" i="4"/>
  <c r="I10" i="4"/>
  <c r="I3" i="4"/>
  <c r="D4" i="4"/>
  <c r="D5" i="4"/>
  <c r="D6" i="4"/>
  <c r="D7" i="4"/>
  <c r="D8" i="4"/>
  <c r="D9" i="4"/>
  <c r="D10" i="4"/>
  <c r="D3" i="4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D35" i="5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허은서</author>
  </authors>
  <commentList>
    <comment ref="C1" authorId="0" shapeId="0" xr:uid="{75EFCC4D-5160-4261-A627-9DAFE8C5A269}">
      <text>
        <r>
          <rPr>
            <b/>
            <sz val="9"/>
            <color indexed="81"/>
            <rFont val="Tahoma"/>
            <family val="2"/>
          </rPr>
          <t>2025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<sst xmlns="http://schemas.openxmlformats.org/spreadsheetml/2006/main" count="404" uniqueCount="302">
  <si>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</si>
  <si>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</si>
  <si>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</si>
  <si>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</si>
  <si>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</si>
  <si>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</si>
  <si>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</si>
  <si>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</si>
  <si>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</si>
  <si>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</si>
  <si>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</si>
  <si>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</si>
  <si>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</si>
  <si>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</si>
  <si>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</si>
  <si>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</si>
  <si>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</si>
  <si>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</si>
  <si>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</si>
  <si>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</si>
  <si>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</si>
  <si>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</si>
  <si>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</si>
  <si>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</si>
  <si>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</si>
  <si>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</si>
  <si>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</si>
  <si>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</si>
  <si>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</si>
  <si>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</si>
  <si>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</si>
  <si>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</si>
  <si>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</si>
  <si>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</si>
  <si>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</si>
  <si>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</si>
  <si>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</si>
  <si>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</si>
  <si>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</si>
  <si>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</si>
  <si>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</si>
  <si>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</si>
  <si>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</si>
  <si>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</si>
  <si>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</si>
  <si>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</si>
  <si>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</si>
  <si>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</si>
  <si>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</si>
  <si>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</si>
  <si>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</si>
  <si>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</si>
  <si>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</si>
  <si>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</si>
  <si>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</si>
  <si>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</si>
  <si>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</si>
  <si>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</si>
  <si>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</si>
  <si>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</si>
  <si>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</si>
  <si>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</si>
  <si>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</si>
  <si>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</si>
  <si>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</si>
  <si>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</si>
  <si>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</si>
  <si>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</si>
  <si>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</si>
  <si>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</si>
  <si>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</si>
  <si>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</si>
  <si>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</si>
  <si>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</si>
  <si>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</si>
  <si>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</si>
  <si>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</si>
  <si>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</si>
  <si>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</si>
  <si>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</si>
  <si>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</si>
  <si>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</si>
  <si>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</si>
  <si>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</si>
  <si>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</si>
  <si>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</si>
  <si>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</si>
  <si>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</si>
  <si>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</si>
  <si>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</si>
  <si>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</si>
  <si>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</si>
  <si>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</si>
  <si>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</si>
  <si>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</si>
  <si>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</si>
  <si>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</si>
  <si>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</si>
  <si>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</si>
  <si>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</si>
  <si>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</si>
  <si>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</si>
  <si>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</si>
  <si>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</si>
  <si>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</si>
  <si>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</si>
  <si>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</si>
  <si>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</si>
  <si>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</si>
  <si>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</si>
  <si>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</si>
  <si>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</si>
  <si>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</si>
  <si>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</si>
  <si>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</si>
  <si>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</si>
  <si>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</si>
  <si>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</si>
  <si>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</si>
  <si>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</si>
  <si>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</si>
  <si>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</si>
  <si>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</si>
  <si>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</si>
  <si>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</si>
  <si>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</si>
  <si>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</si>
  <si>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</si>
  <si>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</si>
  <si>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</si>
  <si>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</si>
  <si>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</si>
  <si>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</si>
  <si>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</si>
  <si>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</si>
  <si>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</si>
  <si>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</si>
  <si>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</si>
  <si>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</si>
  <si>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</si>
  <si>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</si>
  <si>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</si>
  <si>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</si>
  <si>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</si>
  <si>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</si>
  <si>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</si>
  <si>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</si>
  <si>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</si>
  <si>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</si>
  <si>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</si>
  <si>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</si>
  <si>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</si>
  <si>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</si>
  <si>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</si>
  <si>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</si>
  <si>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</si>
  <si>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</si>
  <si>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</si>
  <si>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</si>
  <si>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</si>
  <si>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</si>
  <si>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</si>
  <si>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</si>
  <si>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</si>
  <si>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</si>
  <si>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</si>
  <si>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</si>
  <si>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</si>
  <si>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</si>
  <si>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</si>
  <si>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</si>
  <si>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</si>
  <si>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</si>
  <si>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</si>
  <si>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</si>
  <si>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</si>
  <si>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</si>
  <si>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</si>
  <si>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</si>
  <si>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</si>
  <si>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</si>
  <si>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</si>
  <si>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</si>
  <si>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</si>
  <si>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</si>
  <si>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</si>
  <si>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</si>
  <si>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</si>
  <si>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</si>
  <si>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</si>
  <si>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</si>
  <si>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</si>
  <si>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</si>
  <si>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</si>
  <si>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</si>
  <si>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</si>
  <si>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</si>
  <si>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</si>
  <si>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</si>
  <si>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</si>
  <si>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</si>
  <si>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</si>
  <si>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</si>
  <si>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</si>
  <si>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</si>
  <si>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</si>
  <si>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</si>
  <si>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</si>
  <si>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</si>
  <si>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</si>
  <si>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</si>
  <si>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</si>
  <si>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</si>
  <si>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</si>
  <si>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</si>
  <si>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</si>
  <si>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</si>
  <si>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</si>
  <si>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</si>
  <si>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</si>
  <si>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</si>
  <si>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</si>
  <si>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</si>
  <si>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</si>
  <si>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</si>
  <si>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</si>
  <si>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</si>
  <si>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</si>
  <si>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</si>
  <si>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</si>
  <si>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</si>
  <si>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</si>
  <si>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</si>
  <si>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</si>
  <si>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</si>
  <si>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</si>
  <si>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</si>
  <si>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소속부서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</si>
  <si>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</si>
  <si>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</si>
  <si>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</si>
  <si>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</si>
  <si>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</si>
  <si>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</si>
  <si>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김혜란</t>
    <phoneticPr fontId="1" type="noConversion"/>
  </si>
  <si>
    <t>최용석</t>
    <phoneticPr fontId="1" type="noConversion"/>
  </si>
  <si>
    <t>정지혜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</si>
  <si>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</si>
  <si>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</si>
  <si>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</si>
  <si>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입사일</t>
    <phoneticPr fontId="1" type="noConversion"/>
  </si>
  <si>
    <t>거주지역</t>
    <phoneticPr fontId="1" type="noConversion"/>
  </si>
  <si>
    <t>망원동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</si>
  <si>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</si>
  <si>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</si>
  <si>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</si>
  <si>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</si>
  <si>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</si>
  <si>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ID</t>
    <phoneticPr fontId="1" type="noConversion"/>
  </si>
  <si>
    <t>Pass-T</t>
    <phoneticPr fontId="1" type="noConversion"/>
  </si>
  <si>
    <t>Pass-K</t>
    <phoneticPr fontId="1" type="noConversion"/>
  </si>
  <si>
    <t>Pass-M</t>
    <phoneticPr fontId="1" type="noConversion"/>
  </si>
  <si>
    <t>Sun-1</t>
    <phoneticPr fontId="1" type="noConversion"/>
  </si>
  <si>
    <t>Sun-2</t>
  </si>
  <si>
    <t>Sun-3</t>
  </si>
  <si>
    <t>종목명</t>
    <phoneticPr fontId="1" type="noConversion"/>
  </si>
  <si>
    <t>대*</t>
    <phoneticPr fontId="1" type="noConversion"/>
  </si>
  <si>
    <t>보유량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</si>
  <si>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</si>
  <si>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</si>
  <si>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</si>
  <si>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</si>
  <si>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</si>
  <si>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</si>
  <si>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</si>
  <si>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</si>
  <si>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10월 11일 최대</t>
  </si>
  <si>
    <t>10월 7일 최대</t>
  </si>
  <si>
    <t>10월 15일 최대</t>
  </si>
  <si>
    <t>10월 14일 최대</t>
  </si>
  <si>
    <t>10월 8일 최대</t>
  </si>
  <si>
    <t>10월 1일 최대</t>
  </si>
  <si>
    <t>10월 6일 최대</t>
  </si>
  <si>
    <t>10월 5일 최대</t>
  </si>
  <si>
    <t>10월 9일 최대</t>
  </si>
  <si>
    <t>전체 최대값</t>
  </si>
  <si>
    <t>(모두)</t>
  </si>
  <si>
    <t>최소 : 근무년수</t>
  </si>
  <si>
    <t>목표수익률</t>
  </si>
  <si>
    <t>목표매출액평균</t>
  </si>
  <si>
    <t>목표수익률증가1</t>
  </si>
  <si>
    <t>만든 사람 허은서 날짜 2026-04-03
수정한 사람 허은서 날짜 2026-04-03</t>
  </si>
  <si>
    <t>목표수익률증가2</t>
  </si>
  <si>
    <t>만든 사람 허은서 날짜 2026-04-03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</si>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</sst>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_ "/>
    <numFmt numFmtId="180" formatCode="@&quot;등&quot;&quot;급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7" fontId="10" fillId="0" borderId="0" xfId="0" applyNumberFormat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4" borderId="0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</xdr:colOff>
          <xdr:row>2</xdr:row>
          <xdr:rowOff>38100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9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7620</xdr:colOff>
      <xdr:row>6</xdr:row>
      <xdr:rowOff>22860</xdr:rowOff>
    </xdr:from>
    <xdr:to>
      <xdr:col>8</xdr:col>
      <xdr:colOff>0</xdr:colOff>
      <xdr:row>9</xdr:row>
      <xdr:rowOff>0</xdr:rowOff>
    </xdr:to>
    <xdr:sp macro="[0]!소수" textlink="">
      <xdr:nvSpPr>
        <xdr:cNvPr id="3" name="사각형: 빗면 2">
          <a:extLst>
            <a:ext uri="{FF2B5EF4-FFF2-40B4-BE49-F238E27FC236}">
              <a16:creationId xmlns:a16="http://schemas.microsoft.com/office/drawing/2014/main" id="{6D902CF8-9AD6-DE4E-DE48-C92C72E3C80C}"/>
            </a:ext>
          </a:extLst>
        </xdr:cNvPr>
        <xdr:cNvSpPr/>
      </xdr:nvSpPr>
      <xdr:spPr>
        <a:xfrm>
          <a:off x="3787140" y="1394460"/>
          <a:ext cx="1333500" cy="64008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0.25142</cdr:x>
      <cdr:y>0.29957</cdr:y>
    </cdr:from>
    <cdr:to>
      <cdr:x>0.4304</cdr:x>
      <cdr:y>0.37755</cdr:y>
    </cdr:to>
    <cdr:sp macro="" textlink="">
      <cdr:nvSpPr>
        <cdr:cNvPr id="3" name="설명선: 굽은 이중선 2">
          <a:extLst xmlns:a="http://schemas.openxmlformats.org/drawingml/2006/main">
            <a:ext uri="{FF2B5EF4-FFF2-40B4-BE49-F238E27FC236}">
              <a16:creationId xmlns:a16="http://schemas.microsoft.com/office/drawing/2014/main" id="{1481F9D3-BD0C-03E9-F9E7-AFF5DD15DC96}"/>
            </a:ext>
          </a:extLst>
        </cdr:cNvPr>
        <cdr:cNvSpPr/>
      </cdr:nvSpPr>
      <cdr:spPr>
        <a:xfrm xmlns:a="http://schemas.openxmlformats.org/drawingml/2006/main">
          <a:off x="1348740" y="1059180"/>
          <a:ext cx="960120" cy="275717"/>
        </a:xfrm>
        <a:prstGeom xmlns:a="http://schemas.openxmlformats.org/drawingml/2006/main"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668846"/>
            <a:gd name="adj8" fmla="val -9920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>
          <a:spAutoFit/>
        </a:bodyPr>
        <a:lstStyle xmlns:a="http://schemas.openxmlformats.org/drawingml/2006/main"/>
        <a:p xmlns:a="http://schemas.openxmlformats.org/drawingml/2006/main"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허은서" refreshedDate="46115.028927083331" createdVersion="8" refreshedVersion="8" minRefreshableVersion="3" recordCount="8" xr:uid="{8C4C3EBD-EB72-4B5B-A9B5-C7118F9CB67E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5-03-23T00:00:00" maxDate="2024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5-03-23T00:00:00"/>
    <x v="0"/>
    <n v="30"/>
  </r>
  <r>
    <x v="1"/>
    <x v="1"/>
    <d v="2007-09-22T00:00:00"/>
    <x v="1"/>
    <n v="18"/>
  </r>
  <r>
    <x v="0"/>
    <x v="2"/>
    <d v="2015-10-03T00:00:00"/>
    <x v="2"/>
    <n v="10"/>
  </r>
  <r>
    <x v="1"/>
    <x v="3"/>
    <d v="2023-09-12T00:00:00"/>
    <x v="3"/>
    <n v="2"/>
  </r>
  <r>
    <x v="1"/>
    <x v="4"/>
    <d v="2008-09-23T00:00:00"/>
    <x v="1"/>
    <n v="17"/>
  </r>
  <r>
    <x v="0"/>
    <x v="5"/>
    <d v="2024-05-22T00:00:00"/>
    <x v="3"/>
    <n v="1"/>
  </r>
  <r>
    <x v="1"/>
    <x v="6"/>
    <d v="2014-09-11T00:00:00"/>
    <x v="2"/>
    <n v="11"/>
  </r>
  <r>
    <x v="0"/>
    <x v="7"/>
    <d v="2006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3C1434-E5E9-449D-890F-AE6C5C4925CA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compactData="0" multipleFieldFilters="0">
  <location ref="A16:E19" firstHeaderRow="1" firstDataRow="2" firstDataCol="1" rowPageCount="1" colPageCount="1"/>
  <pivotFields count="5">
    <pivotField axis="axisRow" compact="0" outline="0" showAll="0">
      <items count="3">
        <item x="0"/>
        <item x="1"/>
        <item t="default"/>
      </items>
    </pivotField>
    <pivotField axis="axisPage" compact="0" outline="0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compact="0" numFmtId="14" outline="0" showAll="0"/>
    <pivotField axis="axisCol" compact="0" outline="0" showAll="0" sortType="descending">
      <items count="5">
        <item x="0"/>
        <item x="3"/>
        <item x="1"/>
        <item x="2"/>
        <item t="default"/>
      </items>
    </pivotField>
    <pivotField dataField="1" compact="0" outline="0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Q14" sqref="Q14"/>
    </sheetView>
  </sheetViews>
  <sheetFormatPr defaultRowHeight="17.399999999999999" x14ac:dyDescent="0.4"/>
  <cols>
    <col min="1" max="1" width="10.3984375" bestFit="1" customWidth="1"/>
    <col min="4" max="4" width="10.8984375" bestFit="1" customWidth="1"/>
  </cols>
  <sheetData>
    <row r="1" spans="1:6" x14ac:dyDescent="0.4">
      <c r="A1" t="s">
        <v>6</v>
      </c>
    </row>
    <row r="3" spans="1:6" x14ac:dyDescent="0.4">
      <c r="A3" s="1" t="s">
        <v>237</v>
      </c>
      <c r="B3" s="1" t="s">
        <v>227</v>
      </c>
      <c r="C3" s="1" t="s">
        <v>115</v>
      </c>
      <c r="D3" s="1" t="s">
        <v>250</v>
      </c>
      <c r="E3" s="1" t="s">
        <v>251</v>
      </c>
      <c r="F3" s="1" t="s">
        <v>258</v>
      </c>
    </row>
    <row r="4" spans="1:6" x14ac:dyDescent="0.4">
      <c r="A4" s="1" t="s">
        <v>238</v>
      </c>
      <c r="B4" s="1" t="s">
        <v>241</v>
      </c>
      <c r="C4" s="1" t="s">
        <v>244</v>
      </c>
      <c r="D4" s="2">
        <v>43525</v>
      </c>
      <c r="E4" s="1" t="s">
        <v>252</v>
      </c>
      <c r="F4" s="1" t="s">
        <v>259</v>
      </c>
    </row>
    <row r="5" spans="1:6" x14ac:dyDescent="0.4">
      <c r="A5" s="1" t="s">
        <v>239</v>
      </c>
      <c r="B5" s="1" t="s">
        <v>242</v>
      </c>
      <c r="C5" s="1" t="s">
        <v>245</v>
      </c>
      <c r="D5" s="2">
        <v>42796</v>
      </c>
      <c r="E5" s="1" t="s">
        <v>253</v>
      </c>
      <c r="F5" s="1" t="s">
        <v>260</v>
      </c>
    </row>
    <row r="6" spans="1:6" x14ac:dyDescent="0.4">
      <c r="A6" s="1" t="s">
        <v>240</v>
      </c>
      <c r="B6" s="1" t="s">
        <v>243</v>
      </c>
      <c r="C6" s="1" t="s">
        <v>246</v>
      </c>
      <c r="D6" s="2">
        <v>44291</v>
      </c>
      <c r="E6" s="1" t="s">
        <v>254</v>
      </c>
      <c r="F6" s="1" t="s">
        <v>261</v>
      </c>
    </row>
    <row r="7" spans="1:6" x14ac:dyDescent="0.4">
      <c r="A7" s="1" t="s">
        <v>239</v>
      </c>
      <c r="B7" s="1" t="s">
        <v>242</v>
      </c>
      <c r="C7" s="1" t="s">
        <v>247</v>
      </c>
      <c r="D7" s="2">
        <v>42663</v>
      </c>
      <c r="E7" s="1" t="s">
        <v>255</v>
      </c>
      <c r="F7" s="1" t="s">
        <v>262</v>
      </c>
    </row>
    <row r="8" spans="1:6" x14ac:dyDescent="0.4">
      <c r="A8" s="1" t="s">
        <v>239</v>
      </c>
      <c r="B8" s="1" t="s">
        <v>241</v>
      </c>
      <c r="C8" s="1" t="s">
        <v>248</v>
      </c>
      <c r="D8" s="2">
        <v>43394</v>
      </c>
      <c r="E8" s="1" t="s">
        <v>256</v>
      </c>
      <c r="F8" s="1" t="s">
        <v>263</v>
      </c>
    </row>
    <row r="9" spans="1:6" x14ac:dyDescent="0.4">
      <c r="A9" s="1" t="s">
        <v>238</v>
      </c>
      <c r="B9" s="1" t="s">
        <v>243</v>
      </c>
      <c r="C9" s="1" t="s">
        <v>249</v>
      </c>
      <c r="D9" s="2">
        <v>44856</v>
      </c>
      <c r="E9" s="1" t="s">
        <v>257</v>
      </c>
      <c r="F9" s="1" t="s">
        <v>264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E4" sqref="E4:E12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28" t="s">
        <v>204</v>
      </c>
      <c r="B1" s="28"/>
      <c r="C1" s="28"/>
      <c r="D1" s="28"/>
      <c r="E1" s="28"/>
    </row>
    <row r="3" spans="1:5" x14ac:dyDescent="0.4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4">
      <c r="A4" s="5" t="s">
        <v>209</v>
      </c>
      <c r="B4" s="5">
        <v>86</v>
      </c>
      <c r="C4" s="5">
        <v>88</v>
      </c>
      <c r="D4" s="5">
        <v>91</v>
      </c>
      <c r="E4" s="19">
        <f>AVERAGE(B4:D4)</f>
        <v>88.333333333333329</v>
      </c>
    </row>
    <row r="5" spans="1:5" x14ac:dyDescent="0.4">
      <c r="A5" s="5" t="s">
        <v>210</v>
      </c>
      <c r="B5" s="5">
        <v>67</v>
      </c>
      <c r="C5" s="5">
        <v>83</v>
      </c>
      <c r="D5" s="5">
        <v>75</v>
      </c>
      <c r="E5" s="19">
        <f t="shared" ref="E5:E12" si="0">AVERAGE(B5:D5)</f>
        <v>75</v>
      </c>
    </row>
    <row r="6" spans="1:5" x14ac:dyDescent="0.4">
      <c r="A6" s="5" t="s">
        <v>211</v>
      </c>
      <c r="B6" s="5">
        <v>68</v>
      </c>
      <c r="C6" s="5">
        <v>55</v>
      </c>
      <c r="D6" s="5">
        <v>62</v>
      </c>
      <c r="E6" s="19">
        <f t="shared" si="0"/>
        <v>61.666666666666664</v>
      </c>
    </row>
    <row r="7" spans="1:5" x14ac:dyDescent="0.4">
      <c r="A7" s="5" t="s">
        <v>212</v>
      </c>
      <c r="B7" s="5">
        <v>94</v>
      </c>
      <c r="C7" s="5">
        <v>92</v>
      </c>
      <c r="D7" s="5">
        <v>95</v>
      </c>
      <c r="E7" s="19">
        <f t="shared" si="0"/>
        <v>93.666666666666671</v>
      </c>
    </row>
    <row r="8" spans="1:5" x14ac:dyDescent="0.4">
      <c r="A8" s="5" t="s">
        <v>213</v>
      </c>
      <c r="B8" s="5">
        <v>92</v>
      </c>
      <c r="C8" s="5">
        <v>90</v>
      </c>
      <c r="D8" s="5">
        <v>91</v>
      </c>
      <c r="E8" s="19">
        <f t="shared" si="0"/>
        <v>91</v>
      </c>
    </row>
    <row r="9" spans="1:5" x14ac:dyDescent="0.4">
      <c r="A9" s="5" t="s">
        <v>214</v>
      </c>
      <c r="B9" s="5">
        <v>78</v>
      </c>
      <c r="C9" s="5">
        <v>81</v>
      </c>
      <c r="D9" s="5">
        <v>80</v>
      </c>
      <c r="E9" s="19">
        <f t="shared" si="0"/>
        <v>79.666666666666671</v>
      </c>
    </row>
    <row r="10" spans="1:5" x14ac:dyDescent="0.4">
      <c r="A10" s="5" t="s">
        <v>215</v>
      </c>
      <c r="B10" s="5">
        <v>90</v>
      </c>
      <c r="C10" s="5">
        <v>85</v>
      </c>
      <c r="D10" s="5">
        <v>87</v>
      </c>
      <c r="E10" s="19">
        <f t="shared" si="0"/>
        <v>87.333333333333329</v>
      </c>
    </row>
    <row r="11" spans="1:5" x14ac:dyDescent="0.4">
      <c r="A11" s="5" t="s">
        <v>216</v>
      </c>
      <c r="B11" s="5">
        <v>82</v>
      </c>
      <c r="C11" s="5">
        <v>85</v>
      </c>
      <c r="D11" s="5">
        <v>79</v>
      </c>
      <c r="E11" s="19">
        <f t="shared" si="0"/>
        <v>82</v>
      </c>
    </row>
    <row r="12" spans="1:5" x14ac:dyDescent="0.4">
      <c r="A12" s="5" t="s">
        <v>217</v>
      </c>
      <c r="B12" s="5">
        <v>79</v>
      </c>
      <c r="C12" s="5">
        <v>86</v>
      </c>
      <c r="D12" s="5">
        <v>82</v>
      </c>
      <c r="E12" s="19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15240</xdr:colOff>
                    <xdr:row>2</xdr:row>
                    <xdr:rowOff>38100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abSelected="1" topLeftCell="A12" workbookViewId="0">
      <selection activeCell="P31" sqref="P31"/>
    </sheetView>
  </sheetViews>
  <sheetFormatPr defaultRowHeight="17.399999999999999" x14ac:dyDescent="0.4"/>
  <sheetData>
    <row r="1" spans="1:5" ht="21" x14ac:dyDescent="0.4">
      <c r="A1" s="28" t="s">
        <v>218</v>
      </c>
      <c r="B1" s="28"/>
      <c r="C1" s="28"/>
      <c r="D1" s="28"/>
      <c r="E1" s="28"/>
    </row>
    <row r="2" spans="1:5" x14ac:dyDescent="0.4">
      <c r="E2" s="17" t="s">
        <v>219</v>
      </c>
    </row>
    <row r="3" spans="1:5" x14ac:dyDescent="0.4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4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4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4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4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4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4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4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4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J10" sqref="J10"/>
    </sheetView>
  </sheetViews>
  <sheetFormatPr defaultRowHeight="17.399999999999999" x14ac:dyDescent="0.4"/>
  <sheetData>
    <row r="1" spans="1:7" x14ac:dyDescent="0.4">
      <c r="C1" t="s">
        <v>89</v>
      </c>
    </row>
    <row r="3" spans="1:7" x14ac:dyDescent="0.4">
      <c r="A3" s="26" t="s">
        <v>1</v>
      </c>
      <c r="B3" s="26" t="s">
        <v>37</v>
      </c>
      <c r="C3" s="26" t="s">
        <v>90</v>
      </c>
      <c r="D3" s="26"/>
      <c r="E3" s="26"/>
      <c r="F3" s="26"/>
      <c r="G3" s="26"/>
    </row>
    <row r="4" spans="1:7" ht="18" thickBot="1" x14ac:dyDescent="0.45">
      <c r="A4" s="27"/>
      <c r="B4" s="27"/>
      <c r="C4" s="24" t="s">
        <v>91</v>
      </c>
      <c r="D4" s="24" t="s">
        <v>92</v>
      </c>
      <c r="E4" s="24" t="s">
        <v>93</v>
      </c>
      <c r="F4" s="24" t="s">
        <v>94</v>
      </c>
      <c r="G4" s="24" t="s">
        <v>95</v>
      </c>
    </row>
    <row r="5" spans="1:7" ht="18" thickTop="1" x14ac:dyDescent="0.4">
      <c r="A5" s="21" t="s">
        <v>96</v>
      </c>
      <c r="B5" s="21" t="s">
        <v>97</v>
      </c>
      <c r="C5" s="21">
        <v>18</v>
      </c>
      <c r="D5" s="21">
        <v>96</v>
      </c>
      <c r="E5" s="21">
        <v>85</v>
      </c>
      <c r="F5" s="22">
        <v>90.5</v>
      </c>
      <c r="G5" s="23" t="s">
        <v>98</v>
      </c>
    </row>
    <row r="6" spans="1:7" x14ac:dyDescent="0.4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19">
        <v>36</v>
      </c>
      <c r="G6" s="20" t="s">
        <v>100</v>
      </c>
    </row>
    <row r="7" spans="1:7" x14ac:dyDescent="0.4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19">
        <v>92.5</v>
      </c>
      <c r="G7" s="20" t="s">
        <v>102</v>
      </c>
    </row>
    <row r="8" spans="1:7" x14ac:dyDescent="0.4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19">
        <v>76.5</v>
      </c>
      <c r="G8" s="20" t="s">
        <v>105</v>
      </c>
    </row>
    <row r="9" spans="1:7" x14ac:dyDescent="0.4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19">
        <v>65</v>
      </c>
      <c r="G9" s="20" t="s">
        <v>107</v>
      </c>
    </row>
    <row r="10" spans="1:7" x14ac:dyDescent="0.4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19">
        <v>84</v>
      </c>
      <c r="G10" s="20" t="s">
        <v>107</v>
      </c>
    </row>
    <row r="11" spans="1:7" x14ac:dyDescent="0.4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19">
        <v>93</v>
      </c>
      <c r="G11" s="20" t="s">
        <v>98</v>
      </c>
    </row>
    <row r="12" spans="1:7" x14ac:dyDescent="0.4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19">
        <v>92.5</v>
      </c>
      <c r="G12" s="20" t="s">
        <v>102</v>
      </c>
    </row>
    <row r="13" spans="1:7" x14ac:dyDescent="0.4">
      <c r="A13" s="5" t="s">
        <v>112</v>
      </c>
      <c r="B13" s="5" t="s">
        <v>110</v>
      </c>
      <c r="C13" s="5">
        <v>16</v>
      </c>
      <c r="D13" s="5">
        <v>95</v>
      </c>
      <c r="E13" s="5">
        <v>91</v>
      </c>
      <c r="F13" s="19">
        <v>93</v>
      </c>
      <c r="G13" s="20" t="s">
        <v>98</v>
      </c>
    </row>
  </sheetData>
  <mergeCells count="3">
    <mergeCell ref="C3:G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K7" sqref="K7"/>
    </sheetView>
  </sheetViews>
  <sheetFormatPr defaultRowHeight="17.399999999999999" x14ac:dyDescent="0.4"/>
  <sheetData>
    <row r="1" spans="1:7" ht="21" x14ac:dyDescent="0.4">
      <c r="A1" s="28" t="s">
        <v>113</v>
      </c>
      <c r="B1" s="28"/>
      <c r="C1" s="28"/>
      <c r="D1" s="28"/>
      <c r="E1" s="28"/>
      <c r="F1" s="28"/>
      <c r="G1" s="28"/>
    </row>
    <row r="3" spans="1:7" x14ac:dyDescent="0.4">
      <c r="A3" s="29" t="s">
        <v>114</v>
      </c>
      <c r="B3" s="29" t="s">
        <v>115</v>
      </c>
      <c r="C3" s="29" t="s">
        <v>118</v>
      </c>
      <c r="D3" s="29"/>
      <c r="E3" s="29"/>
      <c r="F3" s="29" t="s">
        <v>116</v>
      </c>
      <c r="G3" s="29"/>
    </row>
    <row r="4" spans="1:7" x14ac:dyDescent="0.4">
      <c r="A4" s="29"/>
      <c r="B4" s="29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4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4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4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4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4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4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4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4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topLeftCell="A11" workbookViewId="0">
      <selection activeCell="F11" sqref="F11"/>
    </sheetView>
  </sheetViews>
  <sheetFormatPr defaultRowHeight="17.399999999999999" x14ac:dyDescent="0.4"/>
  <cols>
    <col min="1" max="1" width="8.796875" bestFit="1" customWidth="1"/>
    <col min="2" max="3" width="8.69921875" customWidth="1"/>
    <col min="4" max="4" width="9.69921875" bestFit="1" customWidth="1"/>
    <col min="5" max="7" width="8.69921875" customWidth="1"/>
    <col min="8" max="9" width="9.69921875" bestFit="1" customWidth="1"/>
    <col min="10" max="10" width="8.69921875" customWidth="1"/>
  </cols>
  <sheetData>
    <row r="1" spans="1:10" ht="21" x14ac:dyDescent="0.4">
      <c r="A1" s="28" t="s">
        <v>131</v>
      </c>
      <c r="B1" s="28"/>
      <c r="C1" s="28"/>
      <c r="D1" s="28"/>
      <c r="E1" s="28"/>
      <c r="F1" s="28"/>
      <c r="G1" s="28"/>
      <c r="H1" s="28"/>
      <c r="I1" s="28"/>
      <c r="J1" s="28"/>
    </row>
    <row r="3" spans="1:10" ht="34.799999999999997" x14ac:dyDescent="0.4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4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4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4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4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4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4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4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4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4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4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4">
      <c r="A16" s="1" t="s">
        <v>265</v>
      </c>
      <c r="B16" s="1" t="s">
        <v>267</v>
      </c>
      <c r="C16" s="1"/>
    </row>
    <row r="17" spans="1:10" x14ac:dyDescent="0.4">
      <c r="A17" s="1" t="s">
        <v>266</v>
      </c>
      <c r="B17" s="1"/>
      <c r="C17" s="1"/>
    </row>
    <row r="18" spans="1:10" x14ac:dyDescent="0.4">
      <c r="A18" s="1"/>
      <c r="B18" s="1" t="s">
        <v>268</v>
      </c>
      <c r="C18" s="1"/>
    </row>
    <row r="20" spans="1:10" x14ac:dyDescent="0.4">
      <c r="A20" s="30" t="s">
        <v>152</v>
      </c>
      <c r="B20" s="30"/>
      <c r="C20" s="30"/>
      <c r="D20" s="30"/>
      <c r="E20" s="30"/>
      <c r="F20" s="30"/>
      <c r="G20" s="30"/>
      <c r="H20" s="30"/>
      <c r="I20" s="30"/>
      <c r="J20" s="30"/>
    </row>
    <row r="21" spans="1:10" ht="34.799999999999997" x14ac:dyDescent="0.4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4">
      <c r="A22" s="5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4">
      <c r="A23" s="5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4">
      <c r="A24" s="5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4">
      <c r="A25" s="5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4">
      <c r="A26" s="5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4">
      <c r="A27" s="5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4">
      <c r="A28" s="5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topLeftCell="A16" workbookViewId="0">
      <selection activeCell="C28" sqref="C28"/>
    </sheetView>
  </sheetViews>
  <sheetFormatPr defaultRowHeight="17.399999999999999" x14ac:dyDescent="0.4"/>
  <cols>
    <col min="4" max="4" width="10.59765625" bestFit="1" customWidth="1"/>
  </cols>
  <sheetData>
    <row r="1" spans="1:9" x14ac:dyDescent="0.4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4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4">
      <c r="A3" s="5" t="s">
        <v>13</v>
      </c>
      <c r="B3" s="6">
        <v>0.4604166666666667</v>
      </c>
      <c r="C3" s="6">
        <v>0.4826388888888889</v>
      </c>
      <c r="D3" s="7">
        <f>HOUR(C3-B3)*6*1200+MINUTE(C3-B3)/10*1200</f>
        <v>3840</v>
      </c>
      <c r="F3" s="5" t="s">
        <v>27</v>
      </c>
      <c r="G3" s="5">
        <v>4</v>
      </c>
      <c r="H3" s="5">
        <v>90</v>
      </c>
      <c r="I3" s="5" t="str">
        <f>IF(OR(_xlfn.RANK.EQ(G3,$G$3:$G$10,0)&lt;=3,_xlfn.RANK.EQ(H3,$H$3:$H$10,0)&lt;=3),"통과","")</f>
        <v>통과</v>
      </c>
    </row>
    <row r="4" spans="1:9" x14ac:dyDescent="0.4">
      <c r="A4" s="5" t="s">
        <v>14</v>
      </c>
      <c r="B4" s="6">
        <v>0.46597222222222223</v>
      </c>
      <c r="C4" s="6">
        <v>0.4777777777777778</v>
      </c>
      <c r="D4" s="7">
        <f t="shared" ref="D4:D10" si="0">HOUR(C4-B4)*6*1200+MINUTE(C4-B4)/10*1200</f>
        <v>2040</v>
      </c>
      <c r="F4" s="5" t="s">
        <v>28</v>
      </c>
      <c r="G4" s="5">
        <v>7</v>
      </c>
      <c r="H4" s="5">
        <v>85</v>
      </c>
      <c r="I4" s="5" t="str">
        <f t="shared" ref="I4:I10" si="1">IF(OR(_xlfn.RANK.EQ(G4,$G$3:$G$10,0)&lt;=3,_xlfn.RANK.EQ(H4,$H$3:$H$10,0)&lt;=3),"통과","")</f>
        <v/>
      </c>
    </row>
    <row r="5" spans="1:9" x14ac:dyDescent="0.4">
      <c r="A5" s="5" t="s">
        <v>15</v>
      </c>
      <c r="B5" s="6">
        <v>0.47569444444444442</v>
      </c>
      <c r="C5" s="6">
        <v>0.50138888888888888</v>
      </c>
      <c r="D5" s="7">
        <f t="shared" si="0"/>
        <v>4440</v>
      </c>
      <c r="F5" s="5" t="s">
        <v>29</v>
      </c>
      <c r="G5" s="5">
        <v>28</v>
      </c>
      <c r="H5" s="5">
        <v>99</v>
      </c>
      <c r="I5" s="5" t="str">
        <f t="shared" si="1"/>
        <v>통과</v>
      </c>
    </row>
    <row r="6" spans="1:9" x14ac:dyDescent="0.4">
      <c r="A6" s="5" t="s">
        <v>16</v>
      </c>
      <c r="B6" s="6">
        <v>0.48749999999999999</v>
      </c>
      <c r="C6" s="6">
        <v>0.49861111111111112</v>
      </c>
      <c r="D6" s="7">
        <f t="shared" si="0"/>
        <v>1920</v>
      </c>
      <c r="F6" s="5" t="s">
        <v>30</v>
      </c>
      <c r="G6" s="5">
        <v>2</v>
      </c>
      <c r="H6" s="5">
        <v>65</v>
      </c>
      <c r="I6" s="5" t="str">
        <f t="shared" si="1"/>
        <v/>
      </c>
    </row>
    <row r="7" spans="1:9" x14ac:dyDescent="0.4">
      <c r="A7" s="5" t="s">
        <v>17</v>
      </c>
      <c r="B7" s="6">
        <v>0.49791666666666662</v>
      </c>
      <c r="C7" s="6">
        <v>0.51597222222222217</v>
      </c>
      <c r="D7" s="7">
        <f t="shared" si="0"/>
        <v>3120</v>
      </c>
      <c r="F7" s="5" t="s">
        <v>31</v>
      </c>
      <c r="G7" s="5">
        <v>23</v>
      </c>
      <c r="H7" s="5">
        <v>78</v>
      </c>
      <c r="I7" s="5" t="str">
        <f t="shared" si="1"/>
        <v>통과</v>
      </c>
    </row>
    <row r="8" spans="1:9" x14ac:dyDescent="0.4">
      <c r="A8" s="5" t="s">
        <v>18</v>
      </c>
      <c r="B8" s="6">
        <v>0.50416666666666665</v>
      </c>
      <c r="C8" s="6">
        <v>0.52777777777777779</v>
      </c>
      <c r="D8" s="7">
        <f t="shared" si="0"/>
        <v>4080</v>
      </c>
      <c r="F8" s="5" t="s">
        <v>32</v>
      </c>
      <c r="G8" s="5">
        <v>16</v>
      </c>
      <c r="H8" s="5">
        <v>82</v>
      </c>
      <c r="I8" s="5" t="str">
        <f t="shared" si="1"/>
        <v/>
      </c>
    </row>
    <row r="9" spans="1:9" x14ac:dyDescent="0.4">
      <c r="A9" s="5" t="s">
        <v>19</v>
      </c>
      <c r="B9" s="6">
        <v>0.5083333333333333</v>
      </c>
      <c r="C9" s="6">
        <v>0.53333333333333333</v>
      </c>
      <c r="D9" s="7">
        <f t="shared" si="0"/>
        <v>4320</v>
      </c>
      <c r="F9" s="5" t="s">
        <v>33</v>
      </c>
      <c r="G9" s="5">
        <v>25</v>
      </c>
      <c r="H9" s="5">
        <v>95</v>
      </c>
      <c r="I9" s="5" t="str">
        <f t="shared" si="1"/>
        <v>통과</v>
      </c>
    </row>
    <row r="10" spans="1:9" x14ac:dyDescent="0.4">
      <c r="A10" s="5" t="s">
        <v>20</v>
      </c>
      <c r="B10" s="6">
        <v>0.5229166666666667</v>
      </c>
      <c r="C10" s="6">
        <v>0.5395833333333333</v>
      </c>
      <c r="D10" s="7">
        <f t="shared" si="0"/>
        <v>2880</v>
      </c>
      <c r="F10" s="5" t="s">
        <v>34</v>
      </c>
      <c r="G10" s="5">
        <v>12</v>
      </c>
      <c r="H10" s="5">
        <v>68</v>
      </c>
      <c r="I10" s="5" t="str">
        <f t="shared" si="1"/>
        <v/>
      </c>
    </row>
    <row r="12" spans="1:9" x14ac:dyDescent="0.4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4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4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HLOOKUP(LEFT(G14,1),$F$24:$I$25,2,FALSE)</f>
        <v>영업부</v>
      </c>
      <c r="I14" s="5">
        <v>87</v>
      </c>
    </row>
    <row r="15" spans="1:9" x14ac:dyDescent="0.4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2">HLOOKUP(LEFT(G15,1),$F$24:$I$25,2,FALSE)</f>
        <v>관리부</v>
      </c>
      <c r="I15" s="5">
        <v>64</v>
      </c>
    </row>
    <row r="16" spans="1:9" x14ac:dyDescent="0.4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2"/>
        <v>영업부</v>
      </c>
      <c r="I16" s="5">
        <v>72</v>
      </c>
    </row>
    <row r="17" spans="1:9" x14ac:dyDescent="0.4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2"/>
        <v>판매부</v>
      </c>
      <c r="I17" s="5">
        <v>70</v>
      </c>
    </row>
    <row r="18" spans="1:9" x14ac:dyDescent="0.4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2"/>
        <v>경리부</v>
      </c>
      <c r="I18" s="5">
        <v>86</v>
      </c>
    </row>
    <row r="19" spans="1:9" x14ac:dyDescent="0.4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2"/>
        <v>관리부</v>
      </c>
      <c r="I19" s="5">
        <v>72</v>
      </c>
    </row>
    <row r="20" spans="1:9" x14ac:dyDescent="0.4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2"/>
        <v>경리부</v>
      </c>
      <c r="I20" s="5">
        <v>70</v>
      </c>
    </row>
    <row r="21" spans="1:9" x14ac:dyDescent="0.4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2"/>
        <v>영업부</v>
      </c>
      <c r="I21" s="5">
        <v>68</v>
      </c>
    </row>
    <row r="22" spans="1:9" x14ac:dyDescent="0.4">
      <c r="A22" s="25" t="s">
        <v>48</v>
      </c>
      <c r="B22" s="25"/>
      <c r="C22" s="25"/>
      <c r="D22" s="7">
        <f>SUMIFS($D$14:$D$21,$B$14:$B$21,"판매부",$C$14:$C$21,"대리")</f>
        <v>3300000</v>
      </c>
    </row>
    <row r="23" spans="1:9" x14ac:dyDescent="0.4">
      <c r="F23" t="s">
        <v>71</v>
      </c>
    </row>
    <row r="24" spans="1:9" x14ac:dyDescent="0.4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4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4">
      <c r="A26" s="5" t="s">
        <v>81</v>
      </c>
      <c r="B26" s="5">
        <v>6.5119999999999996</v>
      </c>
      <c r="C26" s="5">
        <f>IFERROR(_xlfn.RANK.EQ(B26,$B$26:$B$33,1),"실격")</f>
        <v>7</v>
      </c>
    </row>
    <row r="27" spans="1:9" x14ac:dyDescent="0.4">
      <c r="A27" s="5" t="s">
        <v>82</v>
      </c>
      <c r="B27" s="5">
        <v>6.3849999999999998</v>
      </c>
      <c r="C27" s="5">
        <f t="shared" ref="C27:C33" si="3">IFERROR(_xlfn.RANK.EQ(B27,$B$26:$B$33,1),"실격")</f>
        <v>6</v>
      </c>
    </row>
    <row r="28" spans="1:9" x14ac:dyDescent="0.4">
      <c r="A28" s="5" t="s">
        <v>83</v>
      </c>
      <c r="B28" s="5">
        <v>5.3860000000000001</v>
      </c>
      <c r="C28" s="5">
        <f t="shared" si="3"/>
        <v>3</v>
      </c>
    </row>
    <row r="29" spans="1:9" x14ac:dyDescent="0.4">
      <c r="A29" s="5" t="s">
        <v>84</v>
      </c>
      <c r="B29" s="5">
        <v>5.165</v>
      </c>
      <c r="C29" s="5">
        <f t="shared" si="3"/>
        <v>1</v>
      </c>
    </row>
    <row r="30" spans="1:9" x14ac:dyDescent="0.4">
      <c r="A30" s="5" t="s">
        <v>85</v>
      </c>
      <c r="B30" s="5"/>
      <c r="C30" s="5" t="str">
        <f t="shared" si="3"/>
        <v>실격</v>
      </c>
    </row>
    <row r="31" spans="1:9" x14ac:dyDescent="0.4">
      <c r="A31" s="5" t="s">
        <v>86</v>
      </c>
      <c r="B31" s="5">
        <v>6.2240000000000002</v>
      </c>
      <c r="C31" s="5">
        <f t="shared" si="3"/>
        <v>5</v>
      </c>
    </row>
    <row r="32" spans="1:9" x14ac:dyDescent="0.4">
      <c r="A32" s="5" t="s">
        <v>87</v>
      </c>
      <c r="B32" s="5">
        <v>5.6369999999999996</v>
      </c>
      <c r="C32" s="5">
        <f t="shared" si="3"/>
        <v>4</v>
      </c>
    </row>
    <row r="33" spans="1:3" x14ac:dyDescent="0.4">
      <c r="A33" s="5" t="s">
        <v>88</v>
      </c>
      <c r="B33" s="5">
        <v>5.3540000000000001</v>
      </c>
      <c r="C33" s="5">
        <f t="shared" si="3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35"/>
  <sheetViews>
    <sheetView workbookViewId="0">
      <selection activeCell="C6" sqref="C6"/>
    </sheetView>
  </sheetViews>
  <sheetFormatPr defaultRowHeight="17.399999999999999" outlineLevelRow="3" x14ac:dyDescent="0.4"/>
  <cols>
    <col min="1" max="1" width="9.5" bestFit="1" customWidth="1"/>
    <col min="5" max="5" width="9.296875" bestFit="1" customWidth="1"/>
  </cols>
  <sheetData>
    <row r="1" spans="1:6" ht="21" x14ac:dyDescent="0.4">
      <c r="A1" s="28" t="s">
        <v>153</v>
      </c>
      <c r="B1" s="28"/>
      <c r="C1" s="28"/>
      <c r="D1" s="28"/>
      <c r="E1" s="28"/>
      <c r="F1" s="28"/>
    </row>
    <row r="2" spans="1:6" ht="16.95" customHeight="1" x14ac:dyDescent="0.4">
      <c r="A2" s="18"/>
      <c r="B2" s="18"/>
      <c r="C2" s="18"/>
      <c r="D2" s="18"/>
      <c r="E2" s="18"/>
      <c r="F2" s="18"/>
    </row>
    <row r="3" spans="1:6" x14ac:dyDescent="0.4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4">
      <c r="A4" s="14">
        <v>45941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2" x14ac:dyDescent="0.4">
      <c r="A5" s="40" t="s">
        <v>276</v>
      </c>
      <c r="B5" s="5"/>
      <c r="C5" s="7"/>
      <c r="D5" s="5"/>
      <c r="E5" s="7">
        <f>SUBTOTAL(4,E4:E4)</f>
        <v>147000</v>
      </c>
      <c r="F5" s="5"/>
    </row>
    <row r="6" spans="1:6" outlineLevel="3" x14ac:dyDescent="0.4">
      <c r="A6" s="14">
        <v>45937</v>
      </c>
      <c r="B6" s="5" t="s">
        <v>164</v>
      </c>
      <c r="C6" s="7">
        <v>980</v>
      </c>
      <c r="D6" s="5">
        <v>30</v>
      </c>
      <c r="E6" s="7">
        <v>29400</v>
      </c>
      <c r="F6" s="5" t="s">
        <v>166</v>
      </c>
    </row>
    <row r="7" spans="1:6" outlineLevel="2" x14ac:dyDescent="0.4">
      <c r="A7" s="40" t="s">
        <v>277</v>
      </c>
      <c r="B7" s="5"/>
      <c r="C7" s="7"/>
      <c r="D7" s="5"/>
      <c r="E7" s="7">
        <f>SUBTOTAL(4,E6:E6)</f>
        <v>29400</v>
      </c>
      <c r="F7" s="5"/>
    </row>
    <row r="8" spans="1:6" outlineLevel="1" x14ac:dyDescent="0.4">
      <c r="A8" s="14"/>
      <c r="B8" s="34" t="s">
        <v>269</v>
      </c>
      <c r="C8" s="7"/>
      <c r="D8" s="5">
        <f>SUBTOTAL(9,D4:D6)</f>
        <v>45</v>
      </c>
      <c r="E8" s="7"/>
      <c r="F8" s="5"/>
    </row>
    <row r="9" spans="1:6" outlineLevel="3" x14ac:dyDescent="0.4">
      <c r="A9" s="14">
        <v>45945</v>
      </c>
      <c r="B9" s="5" t="s">
        <v>162</v>
      </c>
      <c r="C9" s="7">
        <v>20000</v>
      </c>
      <c r="D9" s="5">
        <v>40</v>
      </c>
      <c r="E9" s="7">
        <v>800000</v>
      </c>
      <c r="F9" s="5" t="s">
        <v>163</v>
      </c>
    </row>
    <row r="10" spans="1:6" outlineLevel="2" x14ac:dyDescent="0.4">
      <c r="A10" s="40" t="s">
        <v>278</v>
      </c>
      <c r="B10" s="5"/>
      <c r="C10" s="7"/>
      <c r="D10" s="5"/>
      <c r="E10" s="7">
        <f>SUBTOTAL(4,E9:E9)</f>
        <v>800000</v>
      </c>
      <c r="F10" s="5"/>
    </row>
    <row r="11" spans="1:6" outlineLevel="3" x14ac:dyDescent="0.4">
      <c r="A11" s="14">
        <v>45944</v>
      </c>
      <c r="B11" s="5" t="s">
        <v>162</v>
      </c>
      <c r="C11" s="7">
        <v>20000</v>
      </c>
      <c r="D11" s="5">
        <v>24</v>
      </c>
      <c r="E11" s="7">
        <v>480000</v>
      </c>
      <c r="F11" s="5" t="s">
        <v>163</v>
      </c>
    </row>
    <row r="12" spans="1:6" outlineLevel="2" x14ac:dyDescent="0.4">
      <c r="A12" s="40" t="s">
        <v>279</v>
      </c>
      <c r="B12" s="5"/>
      <c r="C12" s="7"/>
      <c r="D12" s="5"/>
      <c r="E12" s="7">
        <f>SUBTOTAL(4,E11:E11)</f>
        <v>480000</v>
      </c>
      <c r="F12" s="5"/>
    </row>
    <row r="13" spans="1:6" outlineLevel="1" x14ac:dyDescent="0.4">
      <c r="A13" s="14"/>
      <c r="B13" s="35" t="s">
        <v>270</v>
      </c>
      <c r="C13" s="7"/>
      <c r="D13" s="5">
        <f>SUBTOTAL(9,D9:D11)</f>
        <v>64</v>
      </c>
      <c r="E13" s="7"/>
      <c r="F13" s="5"/>
    </row>
    <row r="14" spans="1:6" outlineLevel="3" x14ac:dyDescent="0.4">
      <c r="A14" s="14">
        <v>45938</v>
      </c>
      <c r="B14" s="5" t="s">
        <v>229</v>
      </c>
      <c r="C14" s="7">
        <v>10580</v>
      </c>
      <c r="D14" s="5">
        <v>11</v>
      </c>
      <c r="E14" s="7">
        <v>116380</v>
      </c>
      <c r="F14" s="5" t="s">
        <v>161</v>
      </c>
    </row>
    <row r="15" spans="1:6" outlineLevel="2" x14ac:dyDescent="0.4">
      <c r="A15" s="40" t="s">
        <v>280</v>
      </c>
      <c r="B15" s="5"/>
      <c r="C15" s="7"/>
      <c r="D15" s="5"/>
      <c r="E15" s="7">
        <f>SUBTOTAL(4,E14:E14)</f>
        <v>116380</v>
      </c>
      <c r="F15" s="5"/>
    </row>
    <row r="16" spans="1:6" outlineLevel="3" x14ac:dyDescent="0.4">
      <c r="A16" s="14">
        <v>45931</v>
      </c>
      <c r="B16" s="5" t="s">
        <v>229</v>
      </c>
      <c r="C16" s="7">
        <v>10580</v>
      </c>
      <c r="D16" s="5">
        <v>10</v>
      </c>
      <c r="E16" s="7">
        <v>105800</v>
      </c>
      <c r="F16" s="5" t="s">
        <v>161</v>
      </c>
    </row>
    <row r="17" spans="1:6" outlineLevel="2" x14ac:dyDescent="0.4">
      <c r="A17" s="40" t="s">
        <v>281</v>
      </c>
      <c r="B17" s="5"/>
      <c r="C17" s="7"/>
      <c r="D17" s="5"/>
      <c r="E17" s="7">
        <f>SUBTOTAL(4,E16:E16)</f>
        <v>105800</v>
      </c>
      <c r="F17" s="5"/>
    </row>
    <row r="18" spans="1:6" outlineLevel="1" x14ac:dyDescent="0.4">
      <c r="A18" s="14"/>
      <c r="B18" s="35" t="s">
        <v>271</v>
      </c>
      <c r="C18" s="7"/>
      <c r="D18" s="5">
        <f>SUBTOTAL(9,D14:D16)</f>
        <v>21</v>
      </c>
      <c r="E18" s="7"/>
      <c r="F18" s="5"/>
    </row>
    <row r="19" spans="1:6" outlineLevel="3" x14ac:dyDescent="0.4">
      <c r="A19" s="14">
        <v>45945</v>
      </c>
      <c r="B19" s="5" t="s">
        <v>230</v>
      </c>
      <c r="C19" s="7">
        <v>15560</v>
      </c>
      <c r="D19" s="5">
        <v>20</v>
      </c>
      <c r="E19" s="7">
        <v>91200</v>
      </c>
      <c r="F19" s="5" t="s">
        <v>161</v>
      </c>
    </row>
    <row r="20" spans="1:6" outlineLevel="2" x14ac:dyDescent="0.4">
      <c r="A20" s="40" t="s">
        <v>278</v>
      </c>
      <c r="B20" s="5"/>
      <c r="C20" s="7"/>
      <c r="D20" s="5"/>
      <c r="E20" s="7">
        <f>SUBTOTAL(4,E19:E19)</f>
        <v>91200</v>
      </c>
      <c r="F20" s="5"/>
    </row>
    <row r="21" spans="1:6" outlineLevel="3" x14ac:dyDescent="0.4">
      <c r="A21" s="14">
        <v>45936</v>
      </c>
      <c r="B21" s="5" t="s">
        <v>230</v>
      </c>
      <c r="C21" s="7">
        <v>15560</v>
      </c>
      <c r="D21" s="5">
        <v>19</v>
      </c>
      <c r="E21" s="7">
        <v>86640</v>
      </c>
      <c r="F21" s="5" t="s">
        <v>161</v>
      </c>
    </row>
    <row r="22" spans="1:6" outlineLevel="2" x14ac:dyDescent="0.4">
      <c r="A22" s="40" t="s">
        <v>282</v>
      </c>
      <c r="B22" s="5"/>
      <c r="C22" s="7"/>
      <c r="D22" s="5"/>
      <c r="E22" s="7">
        <f>SUBTOTAL(4,E21:E21)</f>
        <v>86640</v>
      </c>
      <c r="F22" s="5"/>
    </row>
    <row r="23" spans="1:6" outlineLevel="1" x14ac:dyDescent="0.4">
      <c r="A23" s="14"/>
      <c r="B23" s="35" t="s">
        <v>272</v>
      </c>
      <c r="C23" s="7"/>
      <c r="D23" s="5">
        <f>SUBTOTAL(9,D19:D21)</f>
        <v>39</v>
      </c>
      <c r="E23" s="7"/>
      <c r="F23" s="5"/>
    </row>
    <row r="24" spans="1:6" outlineLevel="3" x14ac:dyDescent="0.4">
      <c r="A24" s="14">
        <v>45936</v>
      </c>
      <c r="B24" s="5" t="s">
        <v>167</v>
      </c>
      <c r="C24" s="7">
        <v>600</v>
      </c>
      <c r="D24" s="5">
        <v>5</v>
      </c>
      <c r="E24" s="7">
        <v>3000</v>
      </c>
      <c r="F24" s="5" t="s">
        <v>168</v>
      </c>
    </row>
    <row r="25" spans="1:6" outlineLevel="2" x14ac:dyDescent="0.4">
      <c r="A25" s="40" t="s">
        <v>282</v>
      </c>
      <c r="B25" s="5"/>
      <c r="C25" s="7"/>
      <c r="D25" s="5"/>
      <c r="E25" s="7">
        <f>SUBTOTAL(4,E24:E24)</f>
        <v>3000</v>
      </c>
      <c r="F25" s="5"/>
    </row>
    <row r="26" spans="1:6" outlineLevel="3" x14ac:dyDescent="0.4">
      <c r="A26" s="14">
        <v>45935</v>
      </c>
      <c r="B26" s="5" t="s">
        <v>228</v>
      </c>
      <c r="C26" s="7">
        <v>600</v>
      </c>
      <c r="D26" s="5">
        <v>11</v>
      </c>
      <c r="E26" s="7">
        <v>6600</v>
      </c>
      <c r="F26" s="5" t="s">
        <v>168</v>
      </c>
    </row>
    <row r="27" spans="1:6" outlineLevel="2" x14ac:dyDescent="0.4">
      <c r="A27" s="40" t="s">
        <v>283</v>
      </c>
      <c r="B27" s="5"/>
      <c r="C27" s="7"/>
      <c r="D27" s="5"/>
      <c r="E27" s="7">
        <f>SUBTOTAL(4,E26:E26)</f>
        <v>6600</v>
      </c>
      <c r="F27" s="5"/>
    </row>
    <row r="28" spans="1:6" outlineLevel="1" x14ac:dyDescent="0.4">
      <c r="A28" s="14"/>
      <c r="B28" s="35" t="s">
        <v>273</v>
      </c>
      <c r="C28" s="7"/>
      <c r="D28" s="5">
        <f>SUBTOTAL(9,D24:D26)</f>
        <v>16</v>
      </c>
      <c r="E28" s="7"/>
      <c r="F28" s="5"/>
    </row>
    <row r="29" spans="1:6" outlineLevel="3" x14ac:dyDescent="0.4">
      <c r="A29" s="14">
        <v>45945</v>
      </c>
      <c r="B29" s="5" t="s">
        <v>169</v>
      </c>
      <c r="C29" s="7">
        <v>1200</v>
      </c>
      <c r="D29" s="5">
        <v>20</v>
      </c>
      <c r="E29" s="7">
        <v>24000</v>
      </c>
      <c r="F29" s="5" t="s">
        <v>160</v>
      </c>
    </row>
    <row r="30" spans="1:6" outlineLevel="2" x14ac:dyDescent="0.4">
      <c r="A30" s="40" t="s">
        <v>278</v>
      </c>
      <c r="B30" s="5"/>
      <c r="C30" s="7"/>
      <c r="D30" s="5"/>
      <c r="E30" s="7">
        <f>SUBTOTAL(4,E29:E29)</f>
        <v>24000</v>
      </c>
      <c r="F30" s="5"/>
    </row>
    <row r="31" spans="1:6" outlineLevel="3" x14ac:dyDescent="0.4">
      <c r="A31" s="14">
        <v>45939</v>
      </c>
      <c r="B31" s="5" t="s">
        <v>169</v>
      </c>
      <c r="C31" s="7">
        <v>1200</v>
      </c>
      <c r="D31" s="5">
        <v>60</v>
      </c>
      <c r="E31" s="7">
        <v>72000</v>
      </c>
      <c r="F31" s="5" t="s">
        <v>160</v>
      </c>
    </row>
    <row r="32" spans="1:6" outlineLevel="2" x14ac:dyDescent="0.4">
      <c r="A32" s="41" t="s">
        <v>284</v>
      </c>
      <c r="B32" s="37"/>
      <c r="C32" s="38"/>
      <c r="D32" s="37"/>
      <c r="E32" s="38">
        <f>SUBTOTAL(4,E31:E31)</f>
        <v>72000</v>
      </c>
      <c r="F32" s="37"/>
    </row>
    <row r="33" spans="1:6" outlineLevel="1" x14ac:dyDescent="0.4">
      <c r="A33" s="36"/>
      <c r="B33" s="39" t="s">
        <v>274</v>
      </c>
      <c r="C33" s="38"/>
      <c r="D33" s="37">
        <f>SUBTOTAL(9,D29:D31)</f>
        <v>80</v>
      </c>
      <c r="E33" s="38"/>
      <c r="F33" s="37"/>
    </row>
    <row r="34" spans="1:6" x14ac:dyDescent="0.4">
      <c r="A34" s="41" t="s">
        <v>285</v>
      </c>
      <c r="B34" s="39"/>
      <c r="C34" s="38"/>
      <c r="D34" s="37"/>
      <c r="E34" s="38">
        <f>SUBTOTAL(4,E4:E31)</f>
        <v>800000</v>
      </c>
      <c r="F34" s="37"/>
    </row>
    <row r="35" spans="1:6" x14ac:dyDescent="0.4">
      <c r="A35" s="36"/>
      <c r="B35" s="39" t="s">
        <v>275</v>
      </c>
      <c r="C35" s="38"/>
      <c r="D35" s="37">
        <f>SUBTOTAL(9,D4:D31)</f>
        <v>265</v>
      </c>
      <c r="E35" s="38"/>
      <c r="F35" s="37"/>
    </row>
  </sheetData>
  <sortState xmlns:xlrd2="http://schemas.microsoft.com/office/spreadsheetml/2017/richdata2" ref="A4:F31">
    <sortCondition descending="1" ref="B4:B31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workbookViewId="0">
      <selection activeCell="B16" sqref="B16"/>
    </sheetView>
  </sheetViews>
  <sheetFormatPr defaultRowHeight="17.399999999999999" x14ac:dyDescent="0.4"/>
  <cols>
    <col min="1" max="1" width="14.19921875" bestFit="1" customWidth="1"/>
    <col min="2" max="2" width="8" bestFit="1" customWidth="1"/>
    <col min="3" max="5" width="5" bestFit="1" customWidth="1"/>
    <col min="6" max="6" width="6.796875" bestFit="1" customWidth="1"/>
  </cols>
  <sheetData>
    <row r="1" spans="1:5" ht="21" x14ac:dyDescent="0.4">
      <c r="A1" s="28" t="s">
        <v>170</v>
      </c>
      <c r="B1" s="28"/>
      <c r="C1" s="28"/>
      <c r="D1" s="28"/>
      <c r="E1" s="28"/>
    </row>
    <row r="3" spans="1:5" x14ac:dyDescent="0.4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4">
      <c r="A4" s="5" t="s">
        <v>172</v>
      </c>
      <c r="B4" s="5" t="s">
        <v>173</v>
      </c>
      <c r="C4" s="13">
        <v>34781</v>
      </c>
      <c r="D4" s="5" t="s">
        <v>174</v>
      </c>
      <c r="E4" s="5">
        <v>30</v>
      </c>
    </row>
    <row r="5" spans="1:5" x14ac:dyDescent="0.4">
      <c r="A5" s="5" t="s">
        <v>39</v>
      </c>
      <c r="B5" s="5" t="s">
        <v>175</v>
      </c>
      <c r="C5" s="13">
        <v>39347</v>
      </c>
      <c r="D5" s="5" t="s">
        <v>176</v>
      </c>
      <c r="E5" s="5">
        <v>18</v>
      </c>
    </row>
    <row r="6" spans="1:5" x14ac:dyDescent="0.4">
      <c r="A6" s="5" t="s">
        <v>172</v>
      </c>
      <c r="B6" s="5" t="s">
        <v>177</v>
      </c>
      <c r="C6" s="13">
        <v>42280</v>
      </c>
      <c r="D6" s="5" t="s">
        <v>4</v>
      </c>
      <c r="E6" s="5">
        <v>10</v>
      </c>
    </row>
    <row r="7" spans="1:5" x14ac:dyDescent="0.4">
      <c r="A7" s="5" t="s">
        <v>39</v>
      </c>
      <c r="B7" s="5" t="s">
        <v>178</v>
      </c>
      <c r="C7" s="13">
        <v>45181</v>
      </c>
      <c r="D7" s="5" t="s">
        <v>5</v>
      </c>
      <c r="E7" s="5">
        <v>2</v>
      </c>
    </row>
    <row r="8" spans="1:5" x14ac:dyDescent="0.4">
      <c r="A8" s="5" t="s">
        <v>39</v>
      </c>
      <c r="B8" s="5" t="s">
        <v>179</v>
      </c>
      <c r="C8" s="13">
        <v>39714</v>
      </c>
      <c r="D8" s="5" t="s">
        <v>176</v>
      </c>
      <c r="E8" s="5">
        <v>17</v>
      </c>
    </row>
    <row r="9" spans="1:5" x14ac:dyDescent="0.4">
      <c r="A9" s="5" t="s">
        <v>172</v>
      </c>
      <c r="B9" s="5" t="s">
        <v>180</v>
      </c>
      <c r="C9" s="13">
        <v>45434</v>
      </c>
      <c r="D9" s="5" t="s">
        <v>5</v>
      </c>
      <c r="E9" s="5">
        <v>1</v>
      </c>
    </row>
    <row r="10" spans="1:5" x14ac:dyDescent="0.4">
      <c r="A10" s="5" t="s">
        <v>39</v>
      </c>
      <c r="B10" s="5" t="s">
        <v>181</v>
      </c>
      <c r="C10" s="13">
        <v>41893</v>
      </c>
      <c r="D10" s="5" t="s">
        <v>4</v>
      </c>
      <c r="E10" s="5">
        <v>11</v>
      </c>
    </row>
    <row r="11" spans="1:5" x14ac:dyDescent="0.4">
      <c r="A11" s="5" t="s">
        <v>172</v>
      </c>
      <c r="B11" s="5" t="s">
        <v>182</v>
      </c>
      <c r="C11" s="13">
        <v>38996</v>
      </c>
      <c r="D11" s="5" t="s">
        <v>176</v>
      </c>
      <c r="E11" s="5">
        <v>19</v>
      </c>
    </row>
    <row r="14" spans="1:5" x14ac:dyDescent="0.4">
      <c r="A14" s="42" t="s">
        <v>23</v>
      </c>
      <c r="B14" t="s">
        <v>286</v>
      </c>
    </row>
    <row r="16" spans="1:5" x14ac:dyDescent="0.4">
      <c r="A16" s="42" t="s">
        <v>287</v>
      </c>
      <c r="B16" s="42" t="s">
        <v>0</v>
      </c>
    </row>
    <row r="17" spans="1:5" x14ac:dyDescent="0.4">
      <c r="A17" s="42" t="s">
        <v>171</v>
      </c>
      <c r="B17" t="s">
        <v>174</v>
      </c>
      <c r="C17" t="s">
        <v>5</v>
      </c>
      <c r="D17" t="s">
        <v>176</v>
      </c>
      <c r="E17" t="s">
        <v>4</v>
      </c>
    </row>
    <row r="18" spans="1:5" x14ac:dyDescent="0.4">
      <c r="A18" t="s">
        <v>172</v>
      </c>
      <c r="B18" s="43">
        <v>30</v>
      </c>
      <c r="C18" s="43">
        <v>1</v>
      </c>
      <c r="D18" s="43">
        <v>19</v>
      </c>
      <c r="E18" s="43">
        <v>10</v>
      </c>
    </row>
    <row r="19" spans="1:5" x14ac:dyDescent="0.4">
      <c r="A19" t="s">
        <v>39</v>
      </c>
      <c r="B19" s="43"/>
      <c r="C19" s="43">
        <v>2</v>
      </c>
      <c r="D19" s="43">
        <v>17</v>
      </c>
      <c r="E19" s="43">
        <v>11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74B5A-74FF-47BF-9CE8-FC6C5B4F1268}">
  <sheetPr>
    <outlinePr summaryBelow="0"/>
  </sheetPr>
  <dimension ref="B1:G11"/>
  <sheetViews>
    <sheetView showGridLines="0" workbookViewId="0"/>
  </sheetViews>
  <sheetFormatPr defaultRowHeight="17.399999999999999" outlineLevelRow="1" outlineLevelCol="1" x14ac:dyDescent="0.4"/>
  <cols>
    <col min="3" max="3" width="14.3984375" bestFit="1" customWidth="1"/>
    <col min="4" max="7" width="15.3984375" bestFit="1" customWidth="1" outlineLevel="1"/>
  </cols>
  <sheetData>
    <row r="1" spans="2:7" ht="18" thickBot="1" x14ac:dyDescent="0.45"/>
    <row r="2" spans="2:7" x14ac:dyDescent="0.4">
      <c r="B2" s="48" t="s">
        <v>295</v>
      </c>
      <c r="C2" s="49"/>
      <c r="D2" s="55"/>
      <c r="E2" s="55"/>
      <c r="F2" s="55"/>
      <c r="G2" s="55"/>
    </row>
    <row r="3" spans="2:7" collapsed="1" x14ac:dyDescent="0.4">
      <c r="B3" s="47"/>
      <c r="C3" s="47"/>
      <c r="D3" s="56" t="s">
        <v>297</v>
      </c>
      <c r="E3" s="56" t="s">
        <v>290</v>
      </c>
      <c r="F3" s="56" t="s">
        <v>292</v>
      </c>
      <c r="G3" s="56" t="s">
        <v>294</v>
      </c>
    </row>
    <row r="4" spans="2:7" ht="78" hidden="1" outlineLevel="1" x14ac:dyDescent="0.4">
      <c r="B4" s="51"/>
      <c r="C4" s="51"/>
      <c r="D4" s="44"/>
      <c r="E4" s="58" t="s">
        <v>291</v>
      </c>
      <c r="F4" s="58" t="s">
        <v>293</v>
      </c>
      <c r="G4" s="58" t="s">
        <v>293</v>
      </c>
    </row>
    <row r="5" spans="2:7" x14ac:dyDescent="0.4">
      <c r="B5" s="52" t="s">
        <v>296</v>
      </c>
      <c r="C5" s="53"/>
      <c r="D5" s="50"/>
      <c r="E5" s="50"/>
      <c r="F5" s="50"/>
      <c r="G5" s="50"/>
    </row>
    <row r="6" spans="2:7" outlineLevel="1" x14ac:dyDescent="0.4">
      <c r="B6" s="51"/>
      <c r="C6" s="51" t="s">
        <v>288</v>
      </c>
      <c r="D6" s="45">
        <v>0.15</v>
      </c>
      <c r="E6" s="57">
        <v>0.2</v>
      </c>
      <c r="F6" s="57">
        <v>0.25</v>
      </c>
      <c r="G6" s="57">
        <v>0.3</v>
      </c>
    </row>
    <row r="7" spans="2:7" x14ac:dyDescent="0.4">
      <c r="B7" s="52" t="s">
        <v>298</v>
      </c>
      <c r="C7" s="53"/>
      <c r="D7" s="50"/>
      <c r="E7" s="50"/>
      <c r="F7" s="50"/>
      <c r="G7" s="50"/>
    </row>
    <row r="8" spans="2:7" ht="18" outlineLevel="1" thickBot="1" x14ac:dyDescent="0.45">
      <c r="B8" s="54"/>
      <c r="C8" s="54" t="s">
        <v>289</v>
      </c>
      <c r="D8" s="46">
        <v>186523.61111111101</v>
      </c>
      <c r="E8" s="46">
        <v>194633.33333333299</v>
      </c>
      <c r="F8" s="46">
        <v>202743.055555556</v>
      </c>
      <c r="G8" s="46">
        <v>210852.77777777801</v>
      </c>
    </row>
    <row r="9" spans="2:7" x14ac:dyDescent="0.4">
      <c r="B9" t="s">
        <v>299</v>
      </c>
    </row>
    <row r="10" spans="2:7" x14ac:dyDescent="0.4">
      <c r="B10" t="s">
        <v>300</v>
      </c>
    </row>
    <row r="11" spans="2:7" x14ac:dyDescent="0.4">
      <c r="B11" t="s">
        <v>301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H14" sqref="H14"/>
    </sheetView>
  </sheetViews>
  <sheetFormatPr defaultRowHeight="17.399999999999999" x14ac:dyDescent="0.4"/>
  <cols>
    <col min="1" max="1" width="10.3984375" bestFit="1" customWidth="1"/>
    <col min="3" max="4" width="10.3984375" bestFit="1" customWidth="1"/>
    <col min="7" max="7" width="9.09765625" bestFit="1" customWidth="1"/>
    <col min="8" max="8" width="10.3984375" bestFit="1" customWidth="1"/>
  </cols>
  <sheetData>
    <row r="1" spans="1:8" ht="21" x14ac:dyDescent="0.4">
      <c r="A1" s="28" t="s">
        <v>185</v>
      </c>
      <c r="B1" s="28"/>
      <c r="C1" s="28"/>
      <c r="D1" s="28"/>
      <c r="E1" s="28"/>
      <c r="F1" s="28"/>
      <c r="G1" s="28"/>
      <c r="H1" s="28"/>
    </row>
    <row r="2" spans="1:8" x14ac:dyDescent="0.4">
      <c r="A2" t="s">
        <v>187</v>
      </c>
      <c r="B2" s="9">
        <v>0.1</v>
      </c>
      <c r="C2" s="9">
        <v>0</v>
      </c>
    </row>
    <row r="3" spans="1:8" x14ac:dyDescent="0.4">
      <c r="A3" t="s">
        <v>188</v>
      </c>
      <c r="B3" s="9">
        <v>0.15</v>
      </c>
      <c r="C3" s="1"/>
    </row>
    <row r="4" spans="1:8" x14ac:dyDescent="0.4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4">
      <c r="A5" s="15">
        <v>45903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4">
      <c r="A6" s="15">
        <v>45904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4">
      <c r="A7" s="15">
        <v>45905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4">
      <c r="A8" s="15">
        <v>45906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4">
      <c r="A9" s="15">
        <v>45907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4">
      <c r="A10" s="15">
        <v>45908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4">
      <c r="A11" s="15">
        <v>45909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4">
      <c r="A12" s="15">
        <v>45910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4">
      <c r="A13" s="15">
        <v>45911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4">
      <c r="A14" s="31" t="s">
        <v>203</v>
      </c>
      <c r="B14" s="32"/>
      <c r="C14" s="32"/>
      <c r="D14" s="32"/>
      <c r="E14" s="32"/>
      <c r="F14" s="33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증가1" locked="1" count="1" user="허은서" comment="만든 사람 허은서 날짜 2026-04-03_x000a_수정한 사람 허은서 날짜 2026-04-03">
      <inputCells r="B3" val="0.2" numFmtId="9"/>
    </scenario>
    <scenario name="목표수익률증가2" locked="1" count="1" user="허은서" comment="만든 사람 허은서 날짜 2026-04-03">
      <inputCells r="B3" val="0.25" numFmtId="9"/>
    </scenario>
    <scenario name="목표수익률증가3" locked="1" count="1" user="허은서" comment="만든 사람 허은서 날짜 2026-04-03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은서 허</cp:lastModifiedBy>
  <dcterms:created xsi:type="dcterms:W3CDTF">2023-04-27T08:01:32Z</dcterms:created>
  <dcterms:modified xsi:type="dcterms:W3CDTF">2026-04-02T15:59:26Z</dcterms:modified>
</cp:coreProperties>
</file>