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PC-1MC\OneDrive\문서\"/>
    </mc:Choice>
  </mc:AlternateContent>
  <xr:revisionPtr revIDLastSave="0" documentId="8_{96880CC4-A238-4764-B9E1-803D26669E67}" xr6:coauthVersionLast="47" xr6:coauthVersionMax="47" xr10:uidLastSave="{00000000-0000-0000-0000-000000000000}"/>
  <bookViews>
    <workbookView xWindow="-120" yWindow="-120" windowWidth="29040" windowHeight="15840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32" i="4"/>
  <c r="C33" i="4"/>
  <c r="C26" i="4"/>
  <c r="D22" i="4"/>
  <c r="D4" i="4"/>
  <c r="D5" i="4"/>
  <c r="D6" i="4"/>
  <c r="D7" i="4"/>
  <c r="D8" i="4"/>
  <c r="D9" i="4"/>
  <c r="D10" i="4"/>
  <c r="D3" i="4"/>
  <c r="H15" i="4"/>
  <c r="H16" i="4"/>
  <c r="H17" i="4"/>
  <c r="H18" i="4"/>
  <c r="H19" i="4"/>
  <c r="H20" i="4"/>
  <c r="H21" i="4"/>
  <c r="H14" i="4"/>
  <c r="I4" i="4"/>
  <c r="I5" i="4"/>
  <c r="I6" i="4"/>
  <c r="I7" i="4"/>
  <c r="I8" i="4"/>
  <c r="I9" i="4"/>
  <c r="I10" i="4"/>
  <c r="I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PC-1MC</author>
  </authors>
  <commentList>
    <comment ref="C1" authorId="0" shapeId="0" xr:uid="{3A001381-082C-42D8-9FB4-F2A924B0027B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<sst xmlns="http://schemas.openxmlformats.org/spreadsheetml/2006/main" count="395" uniqueCount="297">
  <si>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</si>
  <si>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</si>
  <si>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</si>
  <si>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</si>
  <si>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</si>
  <si>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</si>
  <si>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</si>
  <si>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</si>
  <si>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</si>
  <si>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</si>
  <si>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</si>
  <si>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</si>
  <si>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</si>
  <si>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</si>
  <si>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</si>
  <si>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</si>
  <si>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</si>
  <si>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</si>
  <si>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</si>
  <si>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</si>
  <si>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</si>
  <si>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</si>
  <si>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</si>
  <si>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</si>
  <si>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</si>
  <si>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</si>
  <si>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</si>
  <si>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</si>
  <si>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</si>
  <si>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</si>
  <si>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</si>
  <si>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</si>
  <si>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</si>
  <si>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</si>
  <si>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</si>
  <si>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</si>
  <si>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</si>
  <si>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</si>
  <si>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</si>
  <si>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</si>
  <si>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</si>
  <si>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</si>
  <si>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</si>
  <si>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</si>
  <si>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</si>
  <si>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</si>
  <si>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</si>
  <si>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</si>
  <si>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</si>
  <si>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</si>
  <si>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</si>
  <si>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</si>
  <si>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</si>
  <si>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</si>
  <si>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</si>
  <si>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</si>
  <si>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</si>
  <si>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</si>
  <si>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</si>
  <si>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</si>
  <si>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</si>
  <si>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</si>
  <si>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</si>
  <si>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</si>
  <si>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</si>
  <si>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</si>
  <si>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</si>
  <si>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</si>
  <si>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</si>
  <si>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</si>
  <si>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</si>
  <si>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</si>
  <si>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</si>
  <si>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</si>
  <si>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</si>
  <si>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</si>
  <si>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</si>
  <si>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</si>
  <si>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</si>
  <si>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</si>
  <si>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</si>
  <si>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</si>
  <si>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</si>
  <si>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</si>
  <si>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</si>
  <si>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</si>
  <si>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</si>
  <si>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</si>
  <si>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</si>
  <si>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</si>
  <si>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</si>
  <si>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</si>
  <si>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</si>
  <si>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</si>
  <si>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</si>
  <si>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</si>
  <si>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</si>
  <si>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</si>
  <si>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</si>
  <si>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</si>
  <si>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</si>
  <si>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</si>
  <si>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</si>
  <si>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</si>
  <si>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</si>
  <si>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</si>
  <si>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</si>
  <si>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</si>
  <si>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</si>
  <si>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</si>
  <si>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</si>
  <si>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</si>
  <si>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</si>
  <si>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</si>
  <si>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</si>
  <si>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</si>
  <si>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</si>
  <si>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</si>
  <si>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</si>
  <si>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</si>
  <si>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</si>
  <si>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</si>
  <si>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</si>
  <si>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</si>
  <si>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</si>
  <si>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</si>
  <si>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</si>
  <si>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</si>
  <si>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</si>
  <si>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</si>
  <si>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</si>
  <si>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</si>
  <si>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</si>
  <si>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</si>
  <si>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</si>
  <si>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</si>
  <si>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</si>
  <si>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</si>
  <si>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</si>
  <si>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</si>
  <si>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</si>
  <si>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</si>
  <si>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</si>
  <si>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</si>
  <si>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</si>
  <si>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</si>
  <si>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</si>
  <si>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</si>
  <si>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</si>
  <si>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</si>
  <si>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</si>
  <si>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</si>
  <si>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</si>
  <si>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</si>
  <si>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</si>
  <si>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</si>
  <si>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</si>
  <si>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</si>
  <si>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</si>
  <si>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</si>
  <si>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</si>
  <si>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</si>
  <si>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</si>
  <si>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</si>
  <si>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</si>
  <si>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</si>
  <si>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</si>
  <si>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</si>
  <si>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</si>
  <si>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</si>
  <si>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</si>
  <si>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</si>
  <si>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</si>
  <si>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</si>
  <si>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</si>
  <si>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</si>
  <si>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</si>
  <si>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</si>
  <si>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</si>
  <si>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</si>
  <si>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</si>
  <si>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</si>
  <si>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</si>
  <si>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</si>
  <si>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</si>
  <si>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</si>
  <si>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</si>
  <si>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</si>
  <si>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</si>
  <si>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</si>
  <si>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</si>
  <si>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</si>
  <si>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</si>
  <si>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</si>
  <si>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</si>
  <si>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</si>
  <si>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</si>
  <si>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</si>
  <si>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</si>
  <si>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</si>
  <si>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</si>
  <si>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</si>
  <si>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</si>
  <si>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</si>
  <si>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</si>
  <si>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</si>
  <si>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</si>
  <si>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</si>
  <si>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</si>
  <si>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</si>
  <si>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</si>
  <si>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</si>
  <si>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</si>
  <si>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</si>
  <si>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</si>
  <si>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</si>
  <si>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</si>
  <si>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</si>
  <si>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</si>
  <si>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</si>
  <si>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</si>
  <si>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</si>
  <si>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</si>
  <si>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</si>
  <si>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</si>
  <si>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</si>
  <si>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</si>
  <si>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</si>
  <si>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</si>
  <si>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</si>
  <si>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</si>
  <si>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</si>
  <si>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</si>
  <si>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</si>
  <si>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</si>
  <si>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</si>
  <si>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</si>
  <si>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</si>
  <si>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</si>
  <si>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</si>
  <si>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</si>
  <si>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</si>
  <si>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</si>
  <si>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</si>
  <si>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</si>
  <si>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</si>
  <si>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</si>
  <si>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</si>
  <si>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</si>
  <si>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</si>
  <si>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</si>
  <si>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</si>
  <si>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</si>
  <si>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</si>
  <si>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</si>
  <si>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</si>
  <si>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</si>
  <si>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</si>
  <si>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</si>
  <si>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</si>
  <si>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</si>
  <si>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</si>
  <si>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</si>
  <si>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</si>
  <si>
    <t>Sun-3</t>
  </si>
  <si>
    <t>종목명</t>
    <phoneticPr fontId="1" type="noConversion"/>
  </si>
  <si>
    <t>보유량</t>
    <phoneticPr fontId="1" type="noConversion"/>
  </si>
  <si>
    <t>&gt;=100</t>
    <phoneticPr fontId="1" type="noConversion"/>
  </si>
  <si>
    <t>대*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</si>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</sst>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3" fillId="3" borderId="9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4" fillId="4" borderId="0" xfId="0" applyFont="1" applyFill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666750</xdr:colOff>
          <xdr:row>4</xdr:row>
          <xdr:rowOff>171450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28575</xdr:colOff>
      <xdr:row>6</xdr:row>
      <xdr:rowOff>28575</xdr:rowOff>
    </xdr:from>
    <xdr:to>
      <xdr:col>7</xdr:col>
      <xdr:colOff>638175</xdr:colOff>
      <xdr:row>8</xdr:row>
      <xdr:rowOff>171450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C8327883-2232-9ACA-534A-89F37C29A5A5}"/>
            </a:ext>
          </a:extLst>
        </xdr:cNvPr>
        <xdr:cNvSpPr/>
      </xdr:nvSpPr>
      <xdr:spPr>
        <a:xfrm>
          <a:off x="3886200" y="1333500"/>
          <a:ext cx="1295400" cy="5619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0.24132</cdr:x>
      <cdr:y>0.28125</cdr:y>
    </cdr:from>
    <cdr:to>
      <cdr:x>0.42188</cdr:x>
      <cdr:y>0.36348</cdr:y>
    </cdr:to>
    <cdr:sp macro="" textlink="">
      <cdr:nvSpPr>
        <cdr:cNvPr id="3" name="설명선: 굽은 이중선 2">
          <a:extLst xmlns:a="http://schemas.openxmlformats.org/drawingml/2006/main">
            <a:ext uri="{FF2B5EF4-FFF2-40B4-BE49-F238E27FC236}">
              <a16:creationId xmlns:a16="http://schemas.microsoft.com/office/drawing/2014/main" id="{94683B32-04F1-0FC2-8BA6-01DBD8F67EFD}"/>
            </a:ext>
          </a:extLst>
        </cdr:cNvPr>
        <cdr:cNvSpPr/>
      </cdr:nvSpPr>
      <cdr:spPr>
        <a:xfrm xmlns:a="http://schemas.openxmlformats.org/drawingml/2006/main">
          <a:off x="1323975" y="942975"/>
          <a:ext cx="990600" cy="275717"/>
        </a:xfrm>
        <a:prstGeom xmlns:a="http://schemas.openxmlformats.org/drawingml/2006/main" prst="borderCallout3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-1MC" refreshedDate="46098.869657060182" createdVersion="8" refreshedVersion="8" minRefreshableVersion="3" recordCount="8" xr:uid="{D62C6A1A-1A55-4159-A5FF-124E242DA7D0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438BB2-B1BC-4ED8-A3B5-B4A11659B432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7" sqref="F7:F9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3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3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3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3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3">
      <c r="A8" s="1" t="s">
        <v>239</v>
      </c>
      <c r="B8" s="1" t="s">
        <v>241</v>
      </c>
      <c r="C8" s="1" t="s">
        <v>248</v>
      </c>
      <c r="D8" s="2">
        <v>43394</v>
      </c>
      <c r="E8" s="1" t="s">
        <v>256</v>
      </c>
      <c r="F8" s="1" t="s">
        <v>263</v>
      </c>
    </row>
    <row r="9" spans="1:6" x14ac:dyDescent="0.3">
      <c r="A9" s="1" t="s">
        <v>238</v>
      </c>
      <c r="B9" s="1" t="s">
        <v>243</v>
      </c>
      <c r="C9" s="1" t="s">
        <v>249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J6" sqref="J6"/>
    </sheetView>
  </sheetViews>
  <sheetFormatPr defaultRowHeight="16.5" x14ac:dyDescent="0.3"/>
  <cols>
    <col min="6" max="6" width="5.625" customWidth="1"/>
  </cols>
  <sheetData>
    <row r="1" spans="1:5" ht="20.25" x14ac:dyDescent="0.3">
      <c r="A1" s="44" t="s">
        <v>204</v>
      </c>
      <c r="B1" s="44"/>
      <c r="C1" s="44"/>
      <c r="D1" s="44"/>
      <c r="E1" s="44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20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20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20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20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20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20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20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20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20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666750</xdr:colOff>
                    <xdr:row>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L20" sqref="L20"/>
    </sheetView>
  </sheetViews>
  <sheetFormatPr defaultRowHeight="16.5" x14ac:dyDescent="0.3"/>
  <sheetData>
    <row r="1" spans="1:5" ht="20.25" x14ac:dyDescent="0.3">
      <c r="A1" s="44" t="s">
        <v>218</v>
      </c>
      <c r="B1" s="44"/>
      <c r="C1" s="44"/>
      <c r="D1" s="44"/>
      <c r="E1" s="44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tabSelected="1" workbookViewId="0">
      <selection activeCell="F16" sqref="F16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45" t="s">
        <v>1</v>
      </c>
      <c r="B3" s="45" t="s">
        <v>37</v>
      </c>
      <c r="C3" s="45" t="s">
        <v>90</v>
      </c>
      <c r="D3" s="47"/>
      <c r="E3" s="47"/>
      <c r="F3" s="47"/>
      <c r="G3" s="47"/>
    </row>
    <row r="4" spans="1:7" ht="17.25" thickBot="1" x14ac:dyDescent="0.35">
      <c r="A4" s="46"/>
      <c r="B4" s="46"/>
      <c r="C4" s="23" t="s">
        <v>91</v>
      </c>
      <c r="D4" s="23" t="s">
        <v>92</v>
      </c>
      <c r="E4" s="23" t="s">
        <v>93</v>
      </c>
      <c r="F4" s="23" t="s">
        <v>94</v>
      </c>
      <c r="G4" s="23" t="s">
        <v>95</v>
      </c>
    </row>
    <row r="5" spans="1:7" ht="17.25" thickTop="1" x14ac:dyDescent="0.3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1">
        <v>90.5</v>
      </c>
      <c r="G5" s="22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0">
        <v>36</v>
      </c>
      <c r="G6" s="19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5">
        <v>92.5</v>
      </c>
      <c r="G7" s="19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5">
        <v>76.5</v>
      </c>
      <c r="G8" s="19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0">
        <v>65</v>
      </c>
      <c r="G9" s="19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0">
        <v>84</v>
      </c>
      <c r="G10" s="19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0">
        <v>93</v>
      </c>
      <c r="G11" s="19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5">
        <v>92.5</v>
      </c>
      <c r="G12" s="19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20">
        <v>93</v>
      </c>
      <c r="G13" s="19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J20" sqref="J20"/>
    </sheetView>
  </sheetViews>
  <sheetFormatPr defaultRowHeight="16.5" x14ac:dyDescent="0.3"/>
  <sheetData>
    <row r="1" spans="1:7" ht="20.25" x14ac:dyDescent="0.3">
      <c r="A1" s="44" t="s">
        <v>113</v>
      </c>
      <c r="B1" s="44"/>
      <c r="C1" s="44"/>
      <c r="D1" s="44"/>
      <c r="E1" s="44"/>
      <c r="F1" s="44"/>
      <c r="G1" s="44"/>
    </row>
    <row r="3" spans="1:7" x14ac:dyDescent="0.3">
      <c r="A3" s="48" t="s">
        <v>114</v>
      </c>
      <c r="B3" s="48" t="s">
        <v>115</v>
      </c>
      <c r="C3" s="48" t="s">
        <v>118</v>
      </c>
      <c r="D3" s="48"/>
      <c r="E3" s="48"/>
      <c r="F3" s="48" t="s">
        <v>116</v>
      </c>
      <c r="G3" s="48"/>
    </row>
    <row r="4" spans="1:7" x14ac:dyDescent="0.3">
      <c r="A4" s="48"/>
      <c r="B4" s="48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D16" sqref="D16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44" t="s">
        <v>131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265</v>
      </c>
      <c r="B16" s="1" t="s">
        <v>266</v>
      </c>
      <c r="C16" s="1"/>
    </row>
    <row r="17" spans="1:10" x14ac:dyDescent="0.3">
      <c r="A17" s="1" t="s">
        <v>268</v>
      </c>
      <c r="B17" s="1"/>
      <c r="C17" s="1"/>
    </row>
    <row r="18" spans="1:10" x14ac:dyDescent="0.3">
      <c r="A18" s="1"/>
      <c r="B18" s="1" t="s">
        <v>267</v>
      </c>
      <c r="C18" s="1"/>
    </row>
    <row r="20" spans="1:10" x14ac:dyDescent="0.3">
      <c r="A20" s="49" t="s">
        <v>152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workbookViewId="0">
      <selection activeCell="E30" sqref="E30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HOUR(C3-B3)*7200+MINUTE(C3-B3)*120</f>
        <v>3840</v>
      </c>
      <c r="F3" s="5" t="s">
        <v>27</v>
      </c>
      <c r="G3" s="5">
        <v>4</v>
      </c>
      <c r="H3" s="5">
        <v>90</v>
      </c>
      <c r="I3" s="5" t="str">
        <f>IF(OR(3&gt;=_xlfn.RANK.EQ(G3,$G$3:$G$10),3&gt;=_xlfn.RANK.EQ(H3,$H$3:$H$10)),"통과","")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HOUR(C4-B4)*7200+MINUTE(C4-B4)*120</f>
        <v>2040</v>
      </c>
      <c r="F4" s="5" t="s">
        <v>28</v>
      </c>
      <c r="G4" s="5">
        <v>7</v>
      </c>
      <c r="H4" s="5">
        <v>85</v>
      </c>
      <c r="I4" s="5" t="str">
        <f t="shared" ref="I4:I10" si="1">IF(OR(3&gt;=_xlfn.RANK.EQ(G4,$G$3:$G$10),3&gt;=_xlfn.RANK.EQ(H4,$H$3:$H$10)),"통과","")</f>
        <v/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HLOOKUP(LEFT(G14,1),$F$24:$I$25,2,0)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HLOOKUP(LEFT(G15,1),$F$24:$I$25,2,0)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3">
      <c r="A22" s="50" t="s">
        <v>48</v>
      </c>
      <c r="B22" s="50"/>
      <c r="C22" s="50"/>
      <c r="D22" s="7">
        <f>SUMIFS(D14:D21,B14:B21,B16,C14:C21,C14)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1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5</v>
      </c>
    </row>
    <row r="32" spans="1:9" x14ac:dyDescent="0.3">
      <c r="A32" s="5" t="s">
        <v>87</v>
      </c>
      <c r="B32" s="5">
        <v>5.6369999999999996</v>
      </c>
      <c r="C32" s="5">
        <f t="shared" si="3"/>
        <v>4</v>
      </c>
    </row>
    <row r="33" spans="1:3" x14ac:dyDescent="0.3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E4" sqref="E4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44" t="s">
        <v>153</v>
      </c>
      <c r="B1" s="44"/>
      <c r="C1" s="44"/>
      <c r="D1" s="44"/>
      <c r="E1" s="44"/>
      <c r="F1" s="44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24" t="s">
        <v>276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24" t="s">
        <v>269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25" t="s">
        <v>277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25" t="s">
        <v>270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25" t="s">
        <v>278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25" t="s">
        <v>271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25" t="s">
        <v>279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25" t="s">
        <v>272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25" t="s">
        <v>280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25" t="s">
        <v>273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26"/>
      <c r="B26" s="28" t="s">
        <v>281</v>
      </c>
      <c r="C26" s="27"/>
      <c r="D26" s="1"/>
      <c r="E26" s="27">
        <f>SUBTOTAL(4,E24:E25)</f>
        <v>72000</v>
      </c>
      <c r="F26" s="1"/>
    </row>
    <row r="27" spans="1:6" outlineLevel="1" x14ac:dyDescent="0.3">
      <c r="A27" s="26"/>
      <c r="B27" s="28" t="s">
        <v>274</v>
      </c>
      <c r="C27" s="27"/>
      <c r="D27" s="1">
        <f>SUBTOTAL(9,D24:D25)</f>
        <v>80</v>
      </c>
      <c r="E27" s="27"/>
      <c r="F27" s="1"/>
    </row>
    <row r="28" spans="1:6" x14ac:dyDescent="0.3">
      <c r="A28" s="26"/>
      <c r="B28" s="28" t="s">
        <v>282</v>
      </c>
      <c r="C28" s="27"/>
      <c r="D28" s="1"/>
      <c r="E28" s="27">
        <f>SUBTOTAL(4,E4:E25)</f>
        <v>800000</v>
      </c>
      <c r="F28" s="1"/>
    </row>
    <row r="29" spans="1:6" x14ac:dyDescent="0.3">
      <c r="A29" s="26"/>
      <c r="B29" s="28" t="s">
        <v>275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G12" sqref="G12"/>
    </sheetView>
  </sheetViews>
  <sheetFormatPr defaultRowHeight="16.5" x14ac:dyDescent="0.3"/>
  <cols>
    <col min="1" max="1" width="15.25" bestFit="1" customWidth="1"/>
    <col min="2" max="2" width="8.5" bestFit="1" customWidth="1"/>
    <col min="3" max="3" width="11.125" bestFit="1" customWidth="1"/>
    <col min="4" max="4" width="5.5" bestFit="1" customWidth="1"/>
    <col min="5" max="5" width="9" bestFit="1" customWidth="1"/>
    <col min="6" max="6" width="7.375" bestFit="1" customWidth="1"/>
  </cols>
  <sheetData>
    <row r="1" spans="1:5" ht="20.25" x14ac:dyDescent="0.3">
      <c r="A1" s="44" t="s">
        <v>170</v>
      </c>
      <c r="B1" s="44"/>
      <c r="C1" s="44"/>
      <c r="D1" s="44"/>
      <c r="E1" s="44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3">
      <c r="A14" s="29" t="s">
        <v>23</v>
      </c>
      <c r="B14" t="s">
        <v>283</v>
      </c>
    </row>
    <row r="16" spans="1:5" x14ac:dyDescent="0.3">
      <c r="A16" s="29" t="s">
        <v>284</v>
      </c>
      <c r="B16" s="29" t="s">
        <v>0</v>
      </c>
    </row>
    <row r="17" spans="1:5" x14ac:dyDescent="0.3">
      <c r="A17" s="29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3">
      <c r="A18" t="s">
        <v>172</v>
      </c>
      <c r="B18">
        <v>30</v>
      </c>
      <c r="C18">
        <v>1</v>
      </c>
      <c r="D18">
        <v>19</v>
      </c>
      <c r="E18">
        <v>10</v>
      </c>
    </row>
    <row r="19" spans="1:5" x14ac:dyDescent="0.3">
      <c r="A19" t="s">
        <v>39</v>
      </c>
      <c r="C19">
        <v>2</v>
      </c>
      <c r="D19">
        <v>17</v>
      </c>
      <c r="E19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2FEE-C858-43A9-B802-753C7C622D63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33" t="s">
        <v>290</v>
      </c>
      <c r="C2" s="34"/>
      <c r="D2" s="40"/>
      <c r="E2" s="40"/>
      <c r="F2" s="40"/>
      <c r="G2" s="40"/>
    </row>
    <row r="3" spans="2:7" collapsed="1" x14ac:dyDescent="0.3">
      <c r="B3" s="32"/>
      <c r="C3" s="32"/>
      <c r="D3" s="41" t="s">
        <v>292</v>
      </c>
      <c r="E3" s="41" t="s">
        <v>287</v>
      </c>
      <c r="F3" s="41" t="s">
        <v>288</v>
      </c>
      <c r="G3" s="41" t="s">
        <v>289</v>
      </c>
    </row>
    <row r="4" spans="2:7" hidden="1" outlineLevel="1" x14ac:dyDescent="0.3">
      <c r="B4" s="36"/>
      <c r="C4" s="36"/>
      <c r="E4" s="43"/>
      <c r="F4" s="43"/>
      <c r="G4" s="43"/>
    </row>
    <row r="5" spans="2:7" x14ac:dyDescent="0.3">
      <c r="B5" s="37" t="s">
        <v>291</v>
      </c>
      <c r="C5" s="38"/>
      <c r="D5" s="35"/>
      <c r="E5" s="35"/>
      <c r="F5" s="35"/>
      <c r="G5" s="35"/>
    </row>
    <row r="6" spans="2:7" outlineLevel="1" x14ac:dyDescent="0.3">
      <c r="B6" s="36"/>
      <c r="C6" s="36" t="s">
        <v>285</v>
      </c>
      <c r="D6" s="30">
        <v>0.15</v>
      </c>
      <c r="E6" s="42">
        <v>0.2</v>
      </c>
      <c r="F6" s="42">
        <v>0.25</v>
      </c>
      <c r="G6" s="42">
        <v>0.3</v>
      </c>
    </row>
    <row r="7" spans="2:7" x14ac:dyDescent="0.3">
      <c r="B7" s="37" t="s">
        <v>293</v>
      </c>
      <c r="C7" s="38"/>
      <c r="D7" s="35"/>
      <c r="E7" s="35"/>
      <c r="F7" s="35"/>
      <c r="G7" s="35"/>
    </row>
    <row r="8" spans="2:7" ht="17.25" outlineLevel="1" thickBot="1" x14ac:dyDescent="0.35">
      <c r="B8" s="39"/>
      <c r="C8" s="39" t="s">
        <v>286</v>
      </c>
      <c r="D8" s="31">
        <v>186523.61111111101</v>
      </c>
      <c r="E8" s="31">
        <v>194633.33333333299</v>
      </c>
      <c r="F8" s="31">
        <v>202743.055555556</v>
      </c>
      <c r="G8" s="31">
        <v>210852.77777777801</v>
      </c>
    </row>
    <row r="9" spans="2:7" x14ac:dyDescent="0.3">
      <c r="B9" t="s">
        <v>294</v>
      </c>
    </row>
    <row r="10" spans="2:7" x14ac:dyDescent="0.3">
      <c r="B10" t="s">
        <v>295</v>
      </c>
    </row>
    <row r="11" spans="2:7" x14ac:dyDescent="0.3">
      <c r="B11" t="s">
        <v>296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44" t="s">
        <v>185</v>
      </c>
      <c r="B1" s="44"/>
      <c r="C1" s="44"/>
      <c r="D1" s="44"/>
      <c r="E1" s="44"/>
      <c r="F1" s="44"/>
      <c r="G1" s="44"/>
      <c r="H1" s="44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51" t="s">
        <v>203</v>
      </c>
      <c r="B14" s="52"/>
      <c r="C14" s="52"/>
      <c r="D14" s="52"/>
      <c r="E14" s="52"/>
      <c r="F14" s="53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PC-1MC">
      <inputCells r="B3" val="0.2" numFmtId="9"/>
    </scenario>
    <scenario name="목표수익률증가2" locked="1" count="1" user="PC-1MC">
      <inputCells r="B3" val="0.25" numFmtId="9"/>
    </scenario>
    <scenario name="목표수익률증가3" locked="1" count="1" user="PC-1MC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귀성 이</cp:lastModifiedBy>
  <dcterms:created xsi:type="dcterms:W3CDTF">2023-04-27T08:01:32Z</dcterms:created>
  <dcterms:modified xsi:type="dcterms:W3CDTF">2026-03-17T12:38:59Z</dcterms:modified>
</cp:coreProperties>
</file>