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 (1)\01 엑셀\03 기본모의고사\"/>
    </mc:Choice>
  </mc:AlternateContent>
  <xr:revisionPtr revIDLastSave="0" documentId="13_ncr:1_{9BFBC834-1C5F-4F5C-8EAB-3818BD35B473}" xr6:coauthVersionLast="47" xr6:coauthVersionMax="47" xr10:uidLastSave="{00000000-0000-0000-0000-000000000000}"/>
  <bookViews>
    <workbookView xWindow="-108" yWindow="-108" windowWidth="23256" windowHeight="12576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9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6" i="2" l="1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B31" i="2" a="1"/>
  <c r="B31" i="2" s="1"/>
  <c r="B32" i="2" a="1"/>
  <c r="B32" i="2" s="1"/>
  <c r="B33" i="2" a="1"/>
  <c r="B33" i="2" s="1"/>
  <c r="B30" i="2" a="1"/>
  <c r="B30" i="2" s="1"/>
  <c r="I29" i="2"/>
  <c r="K24" i="2"/>
  <c r="K17" i="2" a="1"/>
  <c r="K17" i="2" s="1"/>
  <c r="K18" i="2" a="1"/>
  <c r="K18" i="2" s="1"/>
  <c r="K19" i="2" a="1"/>
  <c r="K19" i="2" s="1"/>
  <c r="K20" i="2" a="1"/>
  <c r="K20" i="2"/>
  <c r="K16" i="2" a="1"/>
  <c r="K16" i="2" s="1"/>
  <c r="E4" i="2" a="1"/>
  <c r="E4" i="2" s="1"/>
  <c r="E5" i="2" a="1"/>
  <c r="E5" i="2" s="1"/>
  <c r="E6" i="2" a="1"/>
  <c r="E6" i="2"/>
  <c r="E7" i="2" a="1"/>
  <c r="E7" i="2"/>
  <c r="E8" i="2" a="1"/>
  <c r="E8" i="2" s="1"/>
  <c r="E9" i="2" a="1"/>
  <c r="E9" i="2" s="1"/>
  <c r="E10" i="2" a="1"/>
  <c r="E10" i="2" s="1"/>
  <c r="E11" i="2" a="1"/>
  <c r="E11" i="2"/>
  <c r="E12" i="2" a="1"/>
  <c r="E12" i="2" s="1"/>
  <c r="E3" i="2" a="1"/>
  <c r="E3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17" i="2" a="1"/>
  <c r="G18" i="2" a="1"/>
  <c r="G22" i="2" a="1"/>
  <c r="G23" i="2" a="1"/>
  <c r="G19" i="2" a="1"/>
  <c r="G20" i="2" a="1"/>
  <c r="G24" i="2" a="1"/>
  <c r="G21" i="2" a="1"/>
  <c r="G25" i="2" a="1"/>
  <c r="G16" i="2" a="1"/>
  <c r="G25" i="2" l="1"/>
  <c r="G21" i="2"/>
  <c r="G24" i="2"/>
  <c r="G20" i="2"/>
  <c r="G19" i="2"/>
  <c r="G23" i="2"/>
  <c r="G22" i="2"/>
  <c r="G18" i="2"/>
  <c r="G17" i="2"/>
  <c r="G16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1BF216-F8CA-417D-B9CD-938A54BFC1C0}" name="MS Access Database_Query" type="1" refreshedVersion="8" background="1">
    <dbPr connection="DSN=MS Access Database;DBQ=C:\2025_기본서_컴활1급실기_250715 (1)\01 엑셀\03 기본모의고사\통화요금.accdb;DefaultDir=C:\2025_기본서_컴활1급실기_250715 (1)\01 엑셀\03 기본모의고사;DriverId=25;FIL=MS Access;MaxBufferSize=2048;PageTimeout=5;" command="SELECT 통화시간별요금.순번, 통화시간별요금.고객코드, 통화시간별요금.`통화시간(초)`, 통화시간별요금.`요금(원)`_x000d__x000a_FROM 통화시간별요금 통화시간별요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<sst xmlns="http://schemas.openxmlformats.org/spreadsheetml/2006/main" count="295" uniqueCount="165">
  <si>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</si>
  <si>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</si>
  <si>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</si>
  <si>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</si>
  <si>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</si>
  <si>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</si>
  <si>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</si>
  <si>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</si>
  <si>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</si>
  <si>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</si>
  <si>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</si>
  <si>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</si>
  <si>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</si>
  <si>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</si>
  <si>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</si>
  <si>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</si>
  <si>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</si>
  <si>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</si>
  <si>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</si>
  <si>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</si>
  <si>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</si>
  <si>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</si>
  <si>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</si>
  <si>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</si>
  <si>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</si>
  <si>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</si>
  <si>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</si>
  <si>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</si>
  <si>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</si>
  <si>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</si>
  <si>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</si>
  <si>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</si>
  <si>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</si>
  <si>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</si>
  <si>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</si>
  <si>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</si>
  <si>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</si>
  <si>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</si>
  <si>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</si>
  <si>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</si>
  <si>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</si>
  <si>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</si>
  <si>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</si>
  <si>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</si>
  <si>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</si>
  <si>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</si>
  <si>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</si>
  <si>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</si>
  <si>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</si>
  <si>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</si>
  <si>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</si>
  <si>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</si>
  <si>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</si>
  <si>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</si>
  <si>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</si>
  <si>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</si>
  <si>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</si>
  <si>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</si>
  <si>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</si>
  <si>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</si>
  <si>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</si>
  <si>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</si>
  <si>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</si>
  <si>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</si>
  <si>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</si>
  <si>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</si>
  <si>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</si>
  <si>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</si>
  <si>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</si>
  <si>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</si>
  <si>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</si>
  <si>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</si>
  <si>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</si>
  <si>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</si>
  <si>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</si>
  <si>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</si>
  <si>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</si>
  <si>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</si>
  <si>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</si>
  <si>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</si>
  <si>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</si>
  <si>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</si>
  <si>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</si>
  <si>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</si>
  <si>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</si>
  <si>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</si>
  <si>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</si>
  <si>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</si>
  <si>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</si>
  <si>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</si>
  <si>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</si>
  <si>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</si>
  <si>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</si>
  <si>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</si>
  <si>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</si>
  <si>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</si>
  <si>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</si>
  <si>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</si>
  <si>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</si>
  <si>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</si>
  <si>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</si>
  <si>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</si>
  <si>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</si>
  <si>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</si>
  <si>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</si>
  <si>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</si>
  <si>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</si>
  <si>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</si>
  <si>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</si>
  <si>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</si>
  <si>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</si>
  <si>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</si>
  <si>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</si>
  <si>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</si>
  <si>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</si>
  <si>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</si>
  <si>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</si>
  <si>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</si>
  <si>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</si>
  <si>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</si>
  <si>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</si>
  <si>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</si>
  <si>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</si>
  <si>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</si>
  <si>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</si>
  <si>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</si>
  <si>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</si>
  <si>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</si>
  <si>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</si>
  <si>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</si>
  <si>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</si>
  <si>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</si>
  <si>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</si>
  <si>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</si>
  <si>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</si>
  <si>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</si>
  <si>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</si>
  <si>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</si>
  <si>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</si>
  <si>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</si>
  <si>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</si>
  <si>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</si>
  <si>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</si>
  <si>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</si>
  <si>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</si>
  <si>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</si>
  <si>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</si>
  <si>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</si>
  <si>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</si>
  <si>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총합계</t>
  </si>
  <si>
    <t>고객코드</t>
  </si>
  <si>
    <t>(모두)</t>
  </si>
  <si>
    <t>순번</t>
  </si>
  <si>
    <t>1-5</t>
  </si>
  <si>
    <t>6-10</t>
  </si>
  <si>
    <t>11-15</t>
  </si>
  <si>
    <t>16-20</t>
  </si>
  <si>
    <t>21-25</t>
  </si>
  <si>
    <t>26-30</t>
  </si>
  <si>
    <t>최소 : 요금(원)</t>
  </si>
  <si>
    <t>최소 : 통화시간(초)</t>
  </si>
  <si>
    <t>국어</t>
    <phoneticPr fontId="1" type="noConversion"/>
  </si>
  <si>
    <t>&gt;=90</t>
    <phoneticPr fontId="1" type="noConversion"/>
  </si>
  <si>
    <t>총점평균</t>
    <phoneticPr fontId="1" type="noConversion"/>
  </si>
  <si>
    <t>수학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</si>
</sst>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2" formatCode="[&gt;=80]0.0&quot;(잘함)&quot;;[&gt;=60]0.0&quot;(보통)&quot;;0.0&quot;(노력요함)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9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82" fontId="0" fillId="0" borderId="1" xfId="0" applyNumberFormat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2"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'기타작업-1'!$E$3:$E$9</c15:sqref>
                  </c15:fullRef>
                </c:ext>
              </c:extLst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3-4C7F-A512-BDCC6608F9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'기타작업-1'!$C$3:$C$9</c15:sqref>
                  </c15:fullRef>
                </c:ext>
              </c:extLst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'기타작업-1'!$D$3:$D$9</c15:sqref>
                  </c15:fullRef>
                </c:ext>
              </c:extLst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60960</xdr:colOff>
          <xdr:row>1</xdr:row>
          <xdr:rowOff>60960</xdr:rowOff>
        </xdr:from>
        <xdr:to>
          <xdr:col>9</xdr:col>
          <xdr:colOff>579120</xdr:colOff>
          <xdr:row>2</xdr:row>
          <xdr:rowOff>182880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60960</xdr:colOff>
          <xdr:row>4</xdr:row>
          <xdr:rowOff>45720</xdr:rowOff>
        </xdr:from>
        <xdr:to>
          <xdr:col>9</xdr:col>
          <xdr:colOff>640080</xdr:colOff>
          <xdr:row>5</xdr:row>
          <xdr:rowOff>182880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335280</xdr:colOff>
          <xdr:row>0</xdr:row>
          <xdr:rowOff>83820</xdr:rowOff>
        </xdr:from>
        <xdr:to>
          <xdr:col>4</xdr:col>
          <xdr:colOff>640080</xdr:colOff>
          <xdr:row>1</xdr:row>
          <xdr:rowOff>106680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병국" refreshedDate="46107.733218402776" backgroundQuery="1" createdVersion="8" refreshedVersion="8" minRefreshableVersion="3" recordCount="30" xr:uid="{7C4CF6D6-6E99-46E4-8BCC-F871CC581673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01D22C-937B-4236-9E27-BDCA0B5AB549}" name="피벗 테이블1" cacheId="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1"/>
    <dataField name="최소 : 요금(원)" fld="3" subtotal="min" baseField="0" baseItem="1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topLeftCell="A8" zoomScaleNormal="100" workbookViewId="0">
      <selection activeCell="N15" sqref="N15"/>
    </sheetView>
  </sheetViews>
  <sheetFormatPr defaultRowHeight="17.399999999999999"/>
  <cols>
    <col min="1" max="1" width="11.19921875" customWidth="1"/>
    <col min="2" max="2" width="5.59765625" customWidth="1"/>
    <col min="3" max="3" width="13.19921875" bestFit="1" customWidth="1"/>
    <col min="4" max="4" width="7.59765625" customWidth="1"/>
    <col min="5" max="5" width="7.5" customWidth="1"/>
    <col min="6" max="6" width="9.5" customWidth="1"/>
    <col min="7" max="7" width="5.69921875" customWidth="1"/>
    <col min="8" max="8" width="9.19921875" bestFit="1" customWidth="1"/>
    <col min="9" max="9" width="5.59765625" customWidth="1"/>
  </cols>
  <sheetData>
    <row r="2" spans="1:9" ht="21">
      <c r="A2" s="25" t="s">
        <v>0</v>
      </c>
      <c r="B2" s="25"/>
      <c r="C2" s="25"/>
      <c r="D2" s="25"/>
      <c r="E2" s="25"/>
      <c r="F2" s="25"/>
      <c r="G2" s="25"/>
      <c r="H2" s="25"/>
      <c r="I2" s="25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6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4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3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4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3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5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4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4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3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4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3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3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5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4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5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4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4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4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4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31" t="s">
        <v>148</v>
      </c>
    </row>
    <row r="26" spans="1:9">
      <c r="A26" t="b">
        <f>OR(G5&gt;=LARGE($G$5:$G$23,3),G5&lt;=SMALL($G$5:$G$23,3))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1" priority="1">
      <formula>((YEAR($C5)=2020)+(YEAR($C5)=2021))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topLeftCell="A34" workbookViewId="0">
      <selection activeCell="L37" sqref="L37"/>
    </sheetView>
  </sheetViews>
  <sheetFormatPr defaultRowHeight="17.399999999999999"/>
  <cols>
    <col min="1" max="1" width="10.19921875" customWidth="1"/>
    <col min="2" max="2" width="9.19921875" customWidth="1"/>
    <col min="3" max="3" width="10.3984375" customWidth="1"/>
    <col min="4" max="4" width="6.8984375" customWidth="1"/>
    <col min="5" max="5" width="13.19921875" customWidth="1"/>
    <col min="6" max="6" width="11.8984375" customWidth="1"/>
    <col min="7" max="7" width="11.3984375" customWidth="1"/>
    <col min="8" max="8" width="8.59765625" customWidth="1"/>
    <col min="9" max="9" width="11.3984375" customWidth="1"/>
    <col min="10" max="10" width="11.69921875" customWidth="1"/>
    <col min="11" max="11" width="9.097656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IF(D3&gt;=200,D3*_xlfn.SWITCH(LEFT(B3,2),$H$3,$H$4,$I$3,$I$4,$J$3,$J$4,$K$3,$K$4)*(1-_xlfn.SWITCH(LEFT(B3,2),$H$3,$H$5,$I$3,$I$5,$J$3,$J$5,$K$3,$K$5))*0.99,D3*_xlfn.SWITCH(LEFT(B3,2),$H$3,$H$4,$I$3,$I$4,$J$3,$J$4,$K$3,$K$4)*(1-_xlfn.SWITCH(LEFT(B3,2),$H$3,$H$5,$I$3,$I$5,$J$3,$J$5,$K$3,$K$5)))</f>
        <v>5966.73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IF(D4&gt;=200,D4*_xlfn.SWITCH(LEFT(B4,2),$H$3,$H$4,$I$3,$I$4,$J$3,$J$4,$K$3,$K$4)*(1-_xlfn.SWITCH(LEFT(B4,2),$H$3,$H$5,$I$3,$I$5,$J$3,$J$5,$K$3,$K$5))*0.99,D4*_xlfn.SWITCH(LEFT(B4,2),$H$3,$H$4,$I$3,$I$4,$J$3,$J$4,$K$3,$K$4)*(1-_xlfn.SWITCH(LEFT(B4,2),$H$3,$H$5,$I$3,$I$5,$J$3,$J$5,$K$3,$K$5)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IF(D5&gt;=200,D5*_xlfn.SWITCH(LEFT(B5,2),$H$3,$H$4,$I$3,$I$4,$J$3,$J$4,$K$3,$K$4)*(1-_xlfn.SWITCH(LEFT(B5,2),$H$3,$H$5,$I$3,$I$5,$J$3,$J$5,$K$3,$K$5))*0.99,D5*_xlfn.SWITCH(LEFT(B5,2),$H$3,$H$4,$I$3,$I$4,$J$3,$J$4,$K$3,$K$4)*(1-_xlfn.SWITCH(LEFT(B5,2),$H$3,$H$5,$I$3,$I$5,$J$3,$J$5,$K$3,$K$5)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IF(D6&gt;=200,D6*_xlfn.SWITCH(LEFT(B6,2),$H$3,$H$4,$I$3,$I$4,$J$3,$J$4,$K$3,$K$4)*(1-_xlfn.SWITCH(LEFT(B6,2),$H$3,$H$5,$I$3,$I$5,$J$3,$J$5,$K$3,$K$5))*0.99,D6*_xlfn.SWITCH(LEFT(B6,2),$H$3,$H$4,$I$3,$I$4,$J$3,$J$4,$K$3,$K$4)*(1-_xlfn.SWITCH(LEFT(B6,2),$H$3,$H$5,$I$3,$I$5,$J$3,$J$5,$K$3,$K$5)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IF(D7&gt;=200,D7*_xlfn.SWITCH(LEFT(B7,2),$H$3,$H$4,$I$3,$I$4,$J$3,$J$4,$K$3,$K$4)*(1-_xlfn.SWITCH(LEFT(B7,2),$H$3,$H$5,$I$3,$I$5,$J$3,$J$5,$K$3,$K$5))*0.99,D7*_xlfn.SWITCH(LEFT(B7,2),$H$3,$H$4,$I$3,$I$4,$J$3,$J$4,$K$3,$K$4)*(1-_xlfn.SWITCH(LEFT(B7,2),$H$3,$H$5,$I$3,$I$5,$J$3,$J$5,$K$3,$K$5)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IF(D8&gt;=200,D8*_xlfn.SWITCH(LEFT(B8,2),$H$3,$H$4,$I$3,$I$4,$J$3,$J$4,$K$3,$K$4)*(1-_xlfn.SWITCH(LEFT(B8,2),$H$3,$H$5,$I$3,$I$5,$J$3,$J$5,$K$3,$K$5))*0.99,D8*_xlfn.SWITCH(LEFT(B8,2),$H$3,$H$4,$I$3,$I$4,$J$3,$J$4,$K$3,$K$4)*(1-_xlfn.SWITCH(LEFT(B8,2),$H$3,$H$5,$I$3,$I$5,$J$3,$J$5,$K$3,$K$5)))</f>
        <v>5821.2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IF(D9&gt;=200,D9*_xlfn.SWITCH(LEFT(B9,2),$H$3,$H$4,$I$3,$I$4,$J$3,$J$4,$K$3,$K$4)*(1-_xlfn.SWITCH(LEFT(B9,2),$H$3,$H$5,$I$3,$I$5,$J$3,$J$5,$K$3,$K$5))*0.99,D9*_xlfn.SWITCH(LEFT(B9,2),$H$3,$H$4,$I$3,$I$4,$J$3,$J$4,$K$3,$K$4)*(1-_xlfn.SWITCH(LEFT(B9,2),$H$3,$H$5,$I$3,$I$5,$J$3,$J$5,$K$3,$K$5)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IF(D10&gt;=200,D10*_xlfn.SWITCH(LEFT(B10,2),$H$3,$H$4,$I$3,$I$4,$J$3,$J$4,$K$3,$K$4)*(1-_xlfn.SWITCH(LEFT(B10,2),$H$3,$H$5,$I$3,$I$5,$J$3,$J$5,$K$3,$K$5))*0.99,D10*_xlfn.SWITCH(LEFT(B10,2),$H$3,$H$4,$I$3,$I$4,$J$3,$J$4,$K$3,$K$4)*(1-_xlfn.SWITCH(LEFT(B10,2),$H$3,$H$5,$I$3,$I$5,$J$3,$J$5,$K$3,$K$5)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IF(D11&gt;=200,D11*_xlfn.SWITCH(LEFT(B11,2),$H$3,$H$4,$I$3,$I$4,$J$3,$J$4,$K$3,$K$4)*(1-_xlfn.SWITCH(LEFT(B11,2),$H$3,$H$5,$I$3,$I$5,$J$3,$J$5,$K$3,$K$5))*0.99,D11*_xlfn.SWITCH(LEFT(B11,2),$H$3,$H$4,$I$3,$I$4,$J$3,$J$4,$K$3,$K$4)*(1-_xlfn.SWITCH(LEFT(B11,2),$H$3,$H$5,$I$3,$I$5,$J$3,$J$5,$K$3,$K$5)))</f>
        <v>7394.3099999999995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IF(D12&gt;=200,D12*_xlfn.SWITCH(LEFT(B12,2),$H$3,$H$4,$I$3,$I$4,$J$3,$J$4,$K$3,$K$4)*(1-_xlfn.SWITCH(LEFT(B12,2),$H$3,$H$5,$I$3,$I$5,$J$3,$J$5,$K$3,$K$5))*0.99,D12*_xlfn.SWITCH(LEFT(B12,2),$H$3,$H$4,$I$3,$I$4,$J$3,$J$4,$K$3,$K$4)*(1-_xlfn.SWITCH(LEFT(B12,2),$H$3,$H$5,$I$3,$I$5,$J$3,$J$5,$K$3,$K$5)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6" t="s">
        <v>63</v>
      </c>
      <c r="J15" s="27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">FREQUENCY(($F$16:$F$25&lt;=J16)*($F$16:$F$25&gt;=I16),$B$16:$B$25)</f>
        <v>9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f t="array" ref="K17">FREQUENCY(($F$16:$F$25&lt;=J17)*($F$16:$F$25&gt;=I17),$B$16:$B$25)</f>
        <v>9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f t="array" ref="K18">FREQUENCY(($F$16:$F$25&lt;=J18)*($F$16:$F$25&gt;=I18),$B$16:$B$25)</f>
        <v>7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f t="array" ref="K19">FREQUENCY(($F$16:$F$25&lt;=J19)*($F$16:$F$25&gt;=I19),$B$16:$B$25)</f>
        <v>6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f t="array" ref="K20">FREQUENCY(($F$16:$F$25&lt;=J20)*($F$16:$F$25&gt;=I20),$B$16:$B$25)</f>
        <v>9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161</v>
      </c>
      <c r="J22" s="7" t="s">
        <v>164</v>
      </c>
      <c r="K22" s="7" t="s">
        <v>163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162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162</v>
      </c>
      <c r="K24" s="7" t="b">
        <f>F16&gt;=AVERAGE($F$16:$F$25)</f>
        <v>0</v>
      </c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/>
    </row>
    <row r="27" spans="1:11">
      <c r="I27" t="s">
        <v>75</v>
      </c>
    </row>
    <row r="28" spans="1:11">
      <c r="A28" t="s">
        <v>147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8">
        <f>DAVERAGE(A15:G25,4,I22:K25)</f>
        <v>79.099999999999994</v>
      </c>
      <c r="J29" s="29"/>
    </row>
    <row r="30" spans="1:11">
      <c r="A30" s="6" t="s">
        <v>79</v>
      </c>
      <c r="B30" s="1">
        <f t="array" ref="B30">MAX(($C$37:$C$56=A30)*(YEAR($F$37:$F$56)&gt;=2018)*$D$37:$D$56)</f>
        <v>135</v>
      </c>
    </row>
    <row r="31" spans="1:11">
      <c r="A31" s="6" t="s">
        <v>80</v>
      </c>
      <c r="B31" s="1">
        <f t="array" ref="B31">MAX(($C$37:$C$56=A31)*(YEAR($F$37:$F$56)&gt;=2018)*$D$37:$D$56)</f>
        <v>90</v>
      </c>
    </row>
    <row r="32" spans="1:11">
      <c r="A32" s="6" t="s">
        <v>81</v>
      </c>
      <c r="B32" s="1">
        <f t="array" ref="B32">MAX(($C$37:$C$56=A32)*(YEAR($F$37:$F$56)&gt;=2018)*$D$37:$D$56)</f>
        <v>160</v>
      </c>
    </row>
    <row r="33" spans="1:9">
      <c r="A33" s="6" t="s">
        <v>82</v>
      </c>
      <c r="B33" s="1">
        <f t="array" ref="B33">MAX(($C$37:$C$56=A33)*(YEAR($F$37:$F$56)&gt;=2018)*$D$37:$D$56)</f>
        <v>66</v>
      </c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3" t="str">
        <f>TEXT(QUOTIENT(_xlfn.DAYS(G37,F37),30),0&amp;"개월")</f>
        <v>36개월</v>
      </c>
      <c r="I37" s="24"/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3" t="str">
        <f t="shared" ref="H38:H56" si="1">TEXT(QUOTIENT(_xlfn.DAYS(G38,F38),30),0&amp;"개월")</f>
        <v>73개월</v>
      </c>
      <c r="I38" s="24"/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3" t="str">
        <f t="shared" si="1"/>
        <v>74개월</v>
      </c>
      <c r="I39" s="24"/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3" t="str">
        <f t="shared" si="1"/>
        <v>60개월</v>
      </c>
      <c r="I40" s="24"/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3" t="str">
        <f t="shared" si="1"/>
        <v>36개월</v>
      </c>
      <c r="I41" s="24"/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3" t="str">
        <f t="shared" si="1"/>
        <v>12개월</v>
      </c>
      <c r="I42" s="24"/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3" t="str">
        <f t="shared" si="1"/>
        <v>61개월</v>
      </c>
      <c r="I43" s="24"/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3" t="str">
        <f t="shared" si="1"/>
        <v>36개월</v>
      </c>
      <c r="I44" s="24"/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3" t="str">
        <f t="shared" si="1"/>
        <v>60개월</v>
      </c>
      <c r="I45" s="24"/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3" t="str">
        <f t="shared" si="1"/>
        <v>48개월</v>
      </c>
      <c r="I46" s="24"/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3" t="str">
        <f t="shared" si="1"/>
        <v>-24개월</v>
      </c>
      <c r="I47" s="24"/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3" t="str">
        <f t="shared" si="1"/>
        <v>36개월</v>
      </c>
      <c r="I48" s="24"/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3" t="str">
        <f t="shared" si="1"/>
        <v>48개월</v>
      </c>
      <c r="I49" s="24"/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3" t="str">
        <f t="shared" si="1"/>
        <v>12개월</v>
      </c>
      <c r="I50" s="24"/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3" t="str">
        <f t="shared" si="1"/>
        <v>48개월</v>
      </c>
      <c r="I51" s="24"/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3" t="str">
        <f t="shared" si="1"/>
        <v>36개월</v>
      </c>
      <c r="I52" s="24"/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3" t="str">
        <f t="shared" si="1"/>
        <v>24개월</v>
      </c>
      <c r="I53" s="24"/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3" t="str">
        <f t="shared" si="1"/>
        <v>36개월</v>
      </c>
      <c r="I54" s="24"/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3" t="str">
        <f t="shared" si="1"/>
        <v>48개월</v>
      </c>
      <c r="I55" s="24"/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3" t="str">
        <f t="shared" si="1"/>
        <v>60개월</v>
      </c>
      <c r="I56" s="24"/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E5" sqref="E5"/>
    </sheetView>
  </sheetViews>
  <sheetFormatPr defaultRowHeight="17.399999999999999"/>
  <cols>
    <col min="1" max="1" width="8.59765625" bestFit="1" customWidth="1"/>
    <col min="2" max="2" width="17.5" bestFit="1" customWidth="1"/>
    <col min="3" max="3" width="13.59765625" bestFit="1" customWidth="1"/>
    <col min="4" max="4" width="17.5" bestFit="1" customWidth="1"/>
  </cols>
  <sheetData>
    <row r="1" spans="1:3">
      <c r="A1" s="32" t="s">
        <v>150</v>
      </c>
      <c r="B1" t="s">
        <v>151</v>
      </c>
    </row>
    <row r="3" spans="1:3">
      <c r="A3" s="32" t="s">
        <v>152</v>
      </c>
      <c r="B3" t="s">
        <v>160</v>
      </c>
      <c r="C3" t="s">
        <v>159</v>
      </c>
    </row>
    <row r="4" spans="1:3">
      <c r="A4" t="s">
        <v>153</v>
      </c>
      <c r="B4" s="33">
        <v>478</v>
      </c>
      <c r="C4" s="34">
        <v>2390</v>
      </c>
    </row>
    <row r="5" spans="1:3">
      <c r="A5" t="s">
        <v>154</v>
      </c>
      <c r="B5" s="33">
        <v>168</v>
      </c>
      <c r="C5" s="34">
        <v>1848</v>
      </c>
    </row>
    <row r="6" spans="1:3">
      <c r="A6" t="s">
        <v>155</v>
      </c>
      <c r="B6" s="33">
        <v>142</v>
      </c>
      <c r="C6" s="34">
        <v>1140</v>
      </c>
    </row>
    <row r="7" spans="1:3">
      <c r="A7" t="s">
        <v>156</v>
      </c>
      <c r="B7" s="33">
        <v>77</v>
      </c>
      <c r="C7" s="34">
        <v>847</v>
      </c>
    </row>
    <row r="8" spans="1:3">
      <c r="A8" t="s">
        <v>157</v>
      </c>
      <c r="B8" s="33">
        <v>253</v>
      </c>
      <c r="C8" s="34">
        <v>2783</v>
      </c>
    </row>
    <row r="9" spans="1:3">
      <c r="A9" t="s">
        <v>158</v>
      </c>
      <c r="B9" s="33">
        <v>334</v>
      </c>
      <c r="C9" s="34">
        <v>2565</v>
      </c>
    </row>
    <row r="10" spans="1:3">
      <c r="A10" t="s">
        <v>149</v>
      </c>
      <c r="B10" s="33">
        <v>77</v>
      </c>
      <c r="C10" s="34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D11" sqref="D11"/>
    </sheetView>
  </sheetViews>
  <sheetFormatPr defaultRowHeight="17.399999999999999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0" t="s">
        <v>115</v>
      </c>
      <c r="B11" s="30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topLeftCell="A9" zoomScale="110" zoomScaleNormal="110" workbookViewId="0">
      <selection activeCell="J23" sqref="J23"/>
    </sheetView>
  </sheetViews>
  <sheetFormatPr defaultRowHeight="17.399999999999999"/>
  <cols>
    <col min="3" max="3" width="10.3984375" customWidth="1"/>
    <col min="4" max="4" width="12.8984375" customWidth="1"/>
    <col min="5" max="5" width="11.3984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I14" sqref="I14"/>
    </sheetView>
  </sheetViews>
  <sheetFormatPr defaultRowHeight="17.399999999999999"/>
  <cols>
    <col min="1" max="1" width="8.59765625" customWidth="1"/>
    <col min="2" max="3" width="9" bestFit="1" customWidth="1"/>
    <col min="7" max="7" width="14" bestFit="1" customWidth="1"/>
    <col min="8" max="8" width="1.8984375" customWidth="1"/>
    <col min="9" max="9" width="7.89843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35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35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35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35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35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35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35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35">
        <v>54.6666666666667</v>
      </c>
    </row>
  </sheetData>
  <phoneticPr fontId="1" type="noConversion"/>
  <conditionalFormatting sqref="G3:G10"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60960</xdr:colOff>
                    <xdr:row>1</xdr:row>
                    <xdr:rowOff>60960</xdr:rowOff>
                  </from>
                  <to>
                    <xdr:col>9</xdr:col>
                    <xdr:colOff>579120</xdr:colOff>
                    <xdr:row>2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상위3개">
                <anchor moveWithCells="1" sizeWithCells="1">
                  <from>
                    <xdr:col>8</xdr:col>
                    <xdr:colOff>60960</xdr:colOff>
                    <xdr:row>4</xdr:row>
                    <xdr:rowOff>45720</xdr:rowOff>
                  </from>
                  <to>
                    <xdr:col>9</xdr:col>
                    <xdr:colOff>640080</xdr:colOff>
                    <xdr:row>5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G14" sqref="G14"/>
    </sheetView>
  </sheetViews>
  <sheetFormatPr defaultRowHeight="17.399999999999999"/>
  <cols>
    <col min="2" max="2" width="11.8984375" bestFit="1" customWidth="1"/>
    <col min="4" max="4" width="11.69921875" customWidth="1"/>
    <col min="5" max="5" width="9.3984375" bestFit="1" customWidth="1"/>
  </cols>
  <sheetData>
    <row r="1" spans="1:5" ht="24">
      <c r="A1" s="16" t="b">
        <v>0</v>
      </c>
    </row>
    <row r="2" spans="1:5" ht="18" thickBot="1">
      <c r="A2" t="s">
        <v>20</v>
      </c>
    </row>
    <row r="3" spans="1:5" ht="18" thickBot="1">
      <c r="A3" s="17" t="s">
        <v>132</v>
      </c>
      <c r="B3" s="18" t="s">
        <v>133</v>
      </c>
      <c r="C3" s="18" t="s">
        <v>134</v>
      </c>
      <c r="D3" s="18" t="s">
        <v>135</v>
      </c>
      <c r="E3" s="19" t="s">
        <v>136</v>
      </c>
    </row>
    <row r="4" spans="1:5">
      <c r="A4" s="20" t="s">
        <v>137</v>
      </c>
      <c r="B4" s="20" t="s">
        <v>138</v>
      </c>
      <c r="C4" s="21">
        <v>15000</v>
      </c>
      <c r="D4" s="22">
        <v>13</v>
      </c>
      <c r="E4" s="21">
        <f>C4+D4*12350</f>
        <v>175550</v>
      </c>
    </row>
    <row r="5" spans="1:5">
      <c r="A5" s="1" t="s">
        <v>139</v>
      </c>
      <c r="B5" s="1" t="s">
        <v>140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141</v>
      </c>
      <c r="B6" s="1" t="s">
        <v>142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143</v>
      </c>
      <c r="B7" s="1" t="s">
        <v>144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145</v>
      </c>
      <c r="B8" s="1" t="s">
        <v>146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335280</xdr:colOff>
                <xdr:row>0</xdr:row>
                <xdr:rowOff>83820</xdr:rowOff>
              </from>
              <to>
                <xdr:col>4</xdr:col>
                <xdr:colOff>647700</xdr:colOff>
                <xdr:row>1</xdr:row>
                <xdr:rowOff>106680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김병국</cp:lastModifiedBy>
  <cp:lastPrinted>2026-03-26T08:31:52Z</cp:lastPrinted>
  <dcterms:created xsi:type="dcterms:W3CDTF">2023-05-11T11:47:16Z</dcterms:created>
  <dcterms:modified xsi:type="dcterms:W3CDTF">2026-03-26T09:17:31Z</dcterms:modified>
</cp:coreProperties>
</file>