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88D6D4EF-6064-41A4-BA99-48CC9F6AEC03}" xr6:coauthVersionLast="47" xr6:coauthVersionMax="47" xr10:uidLastSave="{00000000-0000-0000-0000-000000000000}"/>
  <bookViews>
    <workbookView xWindow="-98" yWindow="16103" windowWidth="28996" windowHeight="15675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DAYS" hidden="1" xlm="1">#NAME?</definedName>
    <definedName name="_xleta.TEXT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K25" i="2"/>
  <c r="I29" i="2"/>
  <c r="K16" i="2" l="1" a="1"/>
  <c r="K16" i="2" s="1"/>
  <c r="K18" i="2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/>
  <c r="E11" i="2" a="1"/>
  <c r="E11" i="2" s="1"/>
  <c r="E12" i="2" a="1"/>
  <c r="E12" i="2" s="1"/>
  <c r="E3" i="2" a="1"/>
  <c r="E3" i="2" s="1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B31" i="2" a="1"/>
  <c r="B31" i="2" s="1"/>
  <c r="B32" i="2" a="1"/>
  <c r="B32" i="2" s="1"/>
  <c r="B33" i="2" a="1"/>
  <c r="B33" i="2" s="1"/>
  <c r="B30" i="2" a="1"/>
  <c r="B30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7" i="2" a="1"/>
  <c r="G25" i="2" a="1"/>
  <c r="G24" i="2" a="1"/>
  <c r="G18" i="2" a="1"/>
  <c r="G19" i="2" a="1"/>
  <c r="G20" i="2" a="1"/>
  <c r="G21" i="2" a="1"/>
  <c r="G23" i="2" a="1"/>
  <c r="G22" i="2" a="1"/>
  <c r="G16" i="2" a="1"/>
  <c r="K20" i="2" l="1"/>
  <c r="K19" i="2"/>
  <c r="K17" i="2"/>
  <c r="G22" i="2"/>
  <c r="G23" i="2"/>
  <c r="G21" i="2"/>
  <c r="G20" i="2"/>
  <c r="G19" i="2"/>
  <c r="G18" i="2"/>
  <c r="G24" i="2"/>
  <c r="G25" i="2"/>
  <c r="G17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766AC57-8FA7-4DFA-BCE4-DEF5E628AB13}" sourceFile="C:\길벗컴활1급\01 엑셀\03 기본모의고사\통화요금.accdb" keepAlive="1" name="통화요금" type="5" refreshedVersion="8" background="1">
    <dbPr connection="Provider=Microsoft.ACE.OLEDB.12.0;User ID=Admin;Data Source=C:\길벗컴활1급\01 엑셀\03 기본모의고사\통화요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통화시간별요금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<sst xmlns="http://schemas.openxmlformats.org/spreadsheetml/2006/main" count="296" uniqueCount="166">
  <si>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</si>
  <si>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</si>
  <si>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</si>
  <si>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</si>
  <si>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</si>
  <si>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</si>
  <si>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</si>
  <si>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</si>
  <si>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</si>
  <si>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</si>
  <si>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</si>
  <si>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</si>
  <si>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</si>
  <si>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</si>
  <si>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</si>
  <si>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</si>
  <si>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</si>
  <si>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</si>
  <si>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</si>
  <si>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</si>
  <si>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</si>
  <si>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</si>
  <si>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</si>
  <si>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</si>
  <si>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</si>
  <si>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</si>
  <si>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</si>
  <si>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</si>
  <si>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</si>
  <si>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</si>
  <si>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</si>
  <si>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</si>
  <si>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</si>
  <si>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</si>
  <si>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</si>
  <si>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</si>
  <si>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</si>
  <si>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</si>
  <si>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</si>
  <si>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</si>
  <si>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</si>
  <si>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</si>
  <si>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</si>
  <si>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</si>
  <si>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</si>
  <si>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</si>
  <si>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</si>
  <si>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</si>
  <si>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</si>
  <si>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</si>
  <si>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</si>
  <si>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</si>
  <si>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</si>
  <si>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</si>
  <si>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</si>
  <si>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</si>
  <si>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</si>
  <si>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</si>
  <si>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</si>
  <si>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</si>
  <si>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</si>
  <si>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</si>
  <si>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</si>
  <si>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</si>
  <si>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</si>
  <si>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</si>
  <si>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</si>
  <si>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</si>
  <si>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</si>
  <si>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</si>
  <si>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</si>
  <si>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</si>
  <si>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</si>
  <si>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</si>
  <si>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</si>
  <si>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</si>
  <si>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</si>
  <si>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</si>
  <si>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</si>
  <si>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</si>
  <si>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</si>
  <si>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</si>
  <si>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</si>
  <si>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</si>
  <si>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</si>
  <si>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</si>
  <si>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</si>
  <si>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</si>
  <si>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</si>
  <si>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</si>
  <si>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</si>
  <si>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</si>
  <si>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</si>
  <si>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</si>
  <si>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</si>
  <si>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</si>
  <si>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</si>
  <si>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</si>
  <si>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</si>
  <si>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</si>
  <si>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</si>
  <si>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</si>
  <si>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</si>
  <si>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</si>
  <si>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</si>
  <si>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</si>
  <si>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</si>
  <si>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</si>
  <si>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</si>
  <si>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</si>
  <si>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</si>
  <si>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</si>
  <si>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</si>
  <si>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</si>
  <si>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</si>
  <si>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</si>
  <si>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</si>
  <si>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</si>
  <si>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</si>
  <si>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</si>
  <si>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</si>
  <si>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</si>
  <si>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</si>
  <si>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</si>
  <si>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</si>
  <si>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</si>
  <si>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</si>
  <si>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</si>
  <si>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</si>
  <si>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</si>
  <si>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</si>
  <si>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</si>
  <si>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</si>
  <si>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</si>
  <si>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</si>
  <si>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</si>
  <si>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</si>
  <si>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</si>
  <si>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</si>
  <si>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</si>
  <si>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</si>
  <si>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</si>
  <si>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</si>
  <si>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</si>
  <si>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</si>
  <si>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</si>
  <si>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</si>
  <si>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</si>
  <si>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</si>
  <si>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</si>
  <si>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국어</t>
    <phoneticPr fontId="1" type="noConversion"/>
  </si>
  <si>
    <t>수학</t>
    <phoneticPr fontId="1" type="noConversion"/>
  </si>
  <si>
    <t>총점</t>
    <phoneticPr fontId="1" type="noConversion"/>
  </si>
  <si>
    <t>&gt;=90</t>
    <phoneticPr fontId="1" type="noConversion"/>
  </si>
  <si>
    <t>총합계</t>
  </si>
  <si>
    <t>순번</t>
  </si>
  <si>
    <t>최소 : 통화시간(초)</t>
  </si>
  <si>
    <t>최소 : 요금(원)</t>
  </si>
  <si>
    <t>고객코드</t>
  </si>
  <si>
    <t>(모두)</t>
  </si>
  <si>
    <t>1-5</t>
  </si>
  <si>
    <t>6-10</t>
  </si>
  <si>
    <t>11-15</t>
  </si>
  <si>
    <t>16-20</t>
  </si>
  <si>
    <t>21-25</t>
  </si>
  <si>
    <t>26-30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</si>
</sst>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2" formatCode="[&gt;=80]0.0&quot;(잘함)&quot;;[&gt;=60]0.0&quot;(보통)&quot;;0.0&quot;(노력요함)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4">
    <dxf>
      <font>
        <color rgb="FF00B050"/>
      </font>
      <fill>
        <patternFill>
          <fgColor indexed="64"/>
          <bgColor rgb="FF92D050"/>
        </patternFill>
      </fill>
    </dxf>
    <dxf>
      <font>
        <color rgb="FF00B050"/>
      </font>
      <fill>
        <patternFill>
          <fgColor indexed="64"/>
          <bgColor rgb="FF92D050"/>
        </patternFill>
      </fill>
    </dxf>
    <dxf>
      <font>
        <color rgb="FF00B050"/>
      </font>
      <fill>
        <patternFill>
          <bgColor rgb="FF92D05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'기타작업-1'!$E$3:$E$9</c15:sqref>
                  </c15:fullRef>
                </c:ext>
              </c:extLst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84-4232-9578-3BD1D3FDC4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'기타작업-1'!$C$3:$C$9</c15:sqref>
                  </c15:fullRef>
                </c:ext>
              </c:extLst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'기타작업-1'!$D$3:$D$9</c15:sqref>
                  </c15:fullRef>
                </c:ext>
              </c:extLst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136071</xdr:colOff>
          <xdr:row>0</xdr:row>
          <xdr:rowOff>217714</xdr:rowOff>
        </xdr:from>
        <xdr:to>
          <xdr:col>10</xdr:col>
          <xdr:colOff>0</xdr:colOff>
          <xdr:row>3</xdr:row>
          <xdr:rowOff>21771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10886</xdr:colOff>
          <xdr:row>3</xdr:row>
          <xdr:rowOff>217714</xdr:rowOff>
        </xdr:from>
        <xdr:to>
          <xdr:col>10</xdr:col>
          <xdr:colOff>0</xdr:colOff>
          <xdr:row>6</xdr:row>
          <xdr:rowOff>16329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332014</xdr:colOff>
          <xdr:row>0</xdr:row>
          <xdr:rowOff>87086</xdr:rowOff>
        </xdr:from>
        <xdr:to>
          <xdr:col>4</xdr:col>
          <xdr:colOff>636814</xdr:colOff>
          <xdr:row>1</xdr:row>
          <xdr:rowOff>103414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선형" refreshedDate="46065.369990046296" backgroundQuery="1" createdVersion="8" refreshedVersion="8" minRefreshableVersion="3" recordCount="30" xr:uid="{874E4854-85EE-4DCF-89AA-FA27A18FE462}">
  <cacheSource type="external" connectionId="1"/>
  <cacheFields count="6">
    <cacheField name="순번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날짜" numFmtId="0">
      <sharedItems containsSemiMixedTypes="0" containsNonDate="0" containsDate="1" containsString="0" minDate="2023-01-02T00:00:00" maxDate="2023-02-02T00:00:00" count="30">
        <d v="2023-01-02T00:00:00"/>
        <d v="2023-01-03T00:00:00"/>
        <d v="2023-01-04T00:00:00"/>
        <d v="2023-01-05T00:00:00"/>
        <d v="2023-01-06T00:00:00"/>
        <d v="2023-01-07T00:00:00"/>
        <d v="2023-01-08T00:00:00"/>
        <d v="2023-01-09T00:00:00"/>
        <d v="2023-01-10T00:00:00"/>
        <d v="2023-01-11T00:00:00"/>
        <d v="2023-01-12T00:00:00"/>
        <d v="2023-01-13T00:00:00"/>
        <d v="2023-01-14T00:00:00"/>
        <d v="2023-01-15T00:00:00"/>
        <d v="2023-01-16T00:00:00"/>
        <d v="2023-01-17T00:00:00"/>
        <d v="2023-01-18T00:00:00"/>
        <d v="2023-01-19T00:00:00"/>
        <d v="2023-01-20T00:00:00"/>
        <d v="2023-01-21T00:00:00"/>
        <d v="2023-01-22T00:00:00"/>
        <d v="2023-01-23T00:00:00"/>
        <d v="2023-01-24T00:00:00"/>
        <d v="2023-01-25T00:00:00"/>
        <d v="2023-01-26T00:00:00"/>
        <d v="2023-01-27T00:00:00"/>
        <d v="2023-01-28T00:00:00"/>
        <d v="2023-01-29T00:00:00"/>
        <d v="2023-01-30T00:00:00"/>
        <d v="2023-02-01T00:00:00"/>
      </sharedItems>
    </cacheField>
    <cacheField name="고객코드" numFmtId="0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코드" numFmtId="0">
      <sharedItems count="23">
        <s v="H-33"/>
        <s v="T-51"/>
        <s v="A-05"/>
        <s v="C-01"/>
        <s v="S-29"/>
        <s v="G-17"/>
        <s v="D-07"/>
        <s v="S-28"/>
        <s v="D-09"/>
        <s v="H-31"/>
        <s v="A-03"/>
        <s v="T-38"/>
        <s v="C-06"/>
        <s v="S-30"/>
        <s v="H-36"/>
        <s v="C-07"/>
        <s v="G-14"/>
        <s v="J-21"/>
        <s v="T-50"/>
        <s v="J-20"/>
        <s v="S-26"/>
        <s v="T-49"/>
        <s v="C-04"/>
      </sharedItems>
    </cacheField>
    <cacheField name="요금(원)" numFmtId="0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2"/>
    <x v="2"/>
    <x v="2"/>
    <x v="2"/>
    <x v="2"/>
  </r>
  <r>
    <x v="3"/>
    <x v="3"/>
    <x v="3"/>
    <x v="3"/>
    <x v="3"/>
    <x v="3"/>
  </r>
  <r>
    <x v="4"/>
    <x v="4"/>
    <x v="4"/>
    <x v="4"/>
    <x v="0"/>
    <x v="4"/>
  </r>
  <r>
    <x v="5"/>
    <x v="5"/>
    <x v="5"/>
    <x v="5"/>
    <x v="4"/>
    <x v="5"/>
  </r>
  <r>
    <x v="6"/>
    <x v="6"/>
    <x v="4"/>
    <x v="6"/>
    <x v="5"/>
    <x v="6"/>
  </r>
  <r>
    <x v="7"/>
    <x v="7"/>
    <x v="6"/>
    <x v="7"/>
    <x v="6"/>
    <x v="7"/>
  </r>
  <r>
    <x v="8"/>
    <x v="8"/>
    <x v="7"/>
    <x v="8"/>
    <x v="7"/>
    <x v="8"/>
  </r>
  <r>
    <x v="9"/>
    <x v="9"/>
    <x v="8"/>
    <x v="9"/>
    <x v="8"/>
    <x v="9"/>
  </r>
  <r>
    <x v="10"/>
    <x v="10"/>
    <x v="7"/>
    <x v="10"/>
    <x v="9"/>
    <x v="10"/>
  </r>
  <r>
    <x v="11"/>
    <x v="11"/>
    <x v="2"/>
    <x v="11"/>
    <x v="10"/>
    <x v="11"/>
  </r>
  <r>
    <x v="12"/>
    <x v="12"/>
    <x v="9"/>
    <x v="12"/>
    <x v="11"/>
    <x v="12"/>
  </r>
  <r>
    <x v="13"/>
    <x v="13"/>
    <x v="10"/>
    <x v="13"/>
    <x v="12"/>
    <x v="13"/>
  </r>
  <r>
    <x v="14"/>
    <x v="14"/>
    <x v="2"/>
    <x v="14"/>
    <x v="8"/>
    <x v="14"/>
  </r>
  <r>
    <x v="15"/>
    <x v="15"/>
    <x v="11"/>
    <x v="15"/>
    <x v="13"/>
    <x v="15"/>
  </r>
  <r>
    <x v="16"/>
    <x v="16"/>
    <x v="12"/>
    <x v="16"/>
    <x v="9"/>
    <x v="16"/>
  </r>
  <r>
    <x v="17"/>
    <x v="17"/>
    <x v="13"/>
    <x v="17"/>
    <x v="14"/>
    <x v="17"/>
  </r>
  <r>
    <x v="18"/>
    <x v="18"/>
    <x v="14"/>
    <x v="18"/>
    <x v="15"/>
    <x v="18"/>
  </r>
  <r>
    <x v="19"/>
    <x v="19"/>
    <x v="15"/>
    <x v="19"/>
    <x v="16"/>
    <x v="19"/>
  </r>
  <r>
    <x v="20"/>
    <x v="20"/>
    <x v="2"/>
    <x v="20"/>
    <x v="17"/>
    <x v="20"/>
  </r>
  <r>
    <x v="21"/>
    <x v="21"/>
    <x v="16"/>
    <x v="21"/>
    <x v="4"/>
    <x v="21"/>
  </r>
  <r>
    <x v="22"/>
    <x v="22"/>
    <x v="17"/>
    <x v="22"/>
    <x v="18"/>
    <x v="22"/>
  </r>
  <r>
    <x v="23"/>
    <x v="23"/>
    <x v="3"/>
    <x v="23"/>
    <x v="19"/>
    <x v="23"/>
  </r>
  <r>
    <x v="24"/>
    <x v="24"/>
    <x v="18"/>
    <x v="24"/>
    <x v="19"/>
    <x v="24"/>
  </r>
  <r>
    <x v="25"/>
    <x v="25"/>
    <x v="3"/>
    <x v="25"/>
    <x v="16"/>
    <x v="25"/>
  </r>
  <r>
    <x v="26"/>
    <x v="26"/>
    <x v="19"/>
    <x v="26"/>
    <x v="8"/>
    <x v="26"/>
  </r>
  <r>
    <x v="27"/>
    <x v="27"/>
    <x v="7"/>
    <x v="27"/>
    <x v="20"/>
    <x v="27"/>
  </r>
  <r>
    <x v="28"/>
    <x v="28"/>
    <x v="20"/>
    <x v="28"/>
    <x v="21"/>
    <x v="28"/>
  </r>
  <r>
    <x v="29"/>
    <x v="29"/>
    <x v="11"/>
    <x v="29"/>
    <x v="22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65BEB0-F1B5-4D70-9305-054A7CD76522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6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compact="0" showAll="0">
      <items count="24">
        <item x="10"/>
        <item x="2"/>
        <item x="3"/>
        <item x="22"/>
        <item x="12"/>
        <item x="15"/>
        <item x="6"/>
        <item x="8"/>
        <item x="16"/>
        <item x="5"/>
        <item x="9"/>
        <item x="0"/>
        <item x="14"/>
        <item x="19"/>
        <item x="17"/>
        <item x="20"/>
        <item x="7"/>
        <item x="4"/>
        <item x="13"/>
        <item x="11"/>
        <item x="21"/>
        <item x="18"/>
        <item x="1"/>
        <item t="default"/>
      </items>
    </pivotField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최소 : 통화시간(초)" fld="3" subtotal="min" baseField="0" baseItem="0"/>
    <dataField name="최소 : 요금(원)" fld="5" subtotal="min" baseField="0" baseItem="0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zoomScaleNormal="100" workbookViewId="0">
      <selection activeCell="J12" sqref="J12"/>
    </sheetView>
  </sheetViews>
  <sheetFormatPr defaultRowHeight="17.600000000000001" x14ac:dyDescent="0.55000000000000004"/>
  <cols>
    <col min="1" max="1" width="11.2109375" customWidth="1"/>
    <col min="2" max="2" width="5.640625" customWidth="1"/>
    <col min="3" max="3" width="13.2109375" bestFit="1" customWidth="1"/>
    <col min="4" max="4" width="7.640625" customWidth="1"/>
    <col min="5" max="5" width="7.5" customWidth="1"/>
    <col min="6" max="6" width="9.5" customWidth="1"/>
    <col min="7" max="7" width="5.7109375" customWidth="1"/>
    <col min="8" max="8" width="9.2109375" bestFit="1" customWidth="1"/>
    <col min="9" max="9" width="5.640625" customWidth="1"/>
  </cols>
  <sheetData>
    <row r="2" spans="1:9" ht="21.45" x14ac:dyDescent="0.55000000000000004">
      <c r="A2" s="24" t="s">
        <v>0</v>
      </c>
      <c r="B2" s="24"/>
      <c r="C2" s="24"/>
      <c r="D2" s="24"/>
      <c r="E2" s="24"/>
      <c r="F2" s="24"/>
      <c r="G2" s="24"/>
      <c r="H2" s="24"/>
      <c r="I2" s="24"/>
    </row>
    <row r="4" spans="1:9" x14ac:dyDescent="0.5500000000000000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 x14ac:dyDescent="0.55000000000000004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6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 x14ac:dyDescent="0.55000000000000004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4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 x14ac:dyDescent="0.55000000000000004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3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 x14ac:dyDescent="0.55000000000000004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4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 x14ac:dyDescent="0.55000000000000004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3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 x14ac:dyDescent="0.55000000000000004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5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 x14ac:dyDescent="0.55000000000000004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4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 x14ac:dyDescent="0.55000000000000004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4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 x14ac:dyDescent="0.55000000000000004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3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 x14ac:dyDescent="0.55000000000000004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4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 x14ac:dyDescent="0.55000000000000004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3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 x14ac:dyDescent="0.55000000000000004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3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 x14ac:dyDescent="0.55000000000000004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5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 x14ac:dyDescent="0.55000000000000004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4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 x14ac:dyDescent="0.55000000000000004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5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 x14ac:dyDescent="0.55000000000000004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4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 x14ac:dyDescent="0.55000000000000004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4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 x14ac:dyDescent="0.55000000000000004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4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 x14ac:dyDescent="0.55000000000000004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4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 x14ac:dyDescent="0.55000000000000004">
      <c r="A25" s="30" t="s">
        <v>149</v>
      </c>
    </row>
    <row r="26" spans="1:9" x14ac:dyDescent="0.55000000000000004">
      <c r="A26" t="b">
        <f>OR(G5&gt;=LARGE($G$5:$G$23,3),G5&lt;=SMALL($G$5:$G$23,3))</f>
        <v>1</v>
      </c>
    </row>
    <row r="28" spans="1:9" x14ac:dyDescent="0.55000000000000004">
      <c r="A28" s="1" t="s">
        <v>1</v>
      </c>
      <c r="B28" s="1" t="s">
        <v>2</v>
      </c>
      <c r="C28" s="1" t="s">
        <v>7</v>
      </c>
      <c r="D28" s="1" t="s">
        <v>8</v>
      </c>
    </row>
    <row r="29" spans="1:9" x14ac:dyDescent="0.55000000000000004">
      <c r="A29" s="1" t="s">
        <v>10</v>
      </c>
      <c r="B29" s="1" t="s">
        <v>11</v>
      </c>
      <c r="C29" s="1">
        <v>30</v>
      </c>
      <c r="D29" s="3">
        <v>5000</v>
      </c>
    </row>
    <row r="30" spans="1:9" x14ac:dyDescent="0.55000000000000004">
      <c r="A30" s="1" t="s">
        <v>16</v>
      </c>
      <c r="B30" s="1" t="s">
        <v>13</v>
      </c>
      <c r="C30" s="1">
        <v>27</v>
      </c>
      <c r="D30" s="3">
        <v>18000</v>
      </c>
    </row>
    <row r="31" spans="1:9" x14ac:dyDescent="0.55000000000000004">
      <c r="A31" s="1" t="s">
        <v>18</v>
      </c>
      <c r="B31" s="1" t="s">
        <v>19</v>
      </c>
      <c r="C31" s="1">
        <v>30</v>
      </c>
      <c r="D31" s="3">
        <v>15000</v>
      </c>
    </row>
    <row r="32" spans="1:9" x14ac:dyDescent="0.55000000000000004">
      <c r="A32" s="1" t="s">
        <v>18</v>
      </c>
      <c r="B32" s="1" t="s">
        <v>11</v>
      </c>
      <c r="C32" s="1">
        <v>58</v>
      </c>
      <c r="D32" s="3">
        <v>30000</v>
      </c>
    </row>
    <row r="33" spans="1:4" x14ac:dyDescent="0.55000000000000004">
      <c r="A33" s="1" t="s">
        <v>14</v>
      </c>
      <c r="B33" s="1" t="s">
        <v>19</v>
      </c>
      <c r="C33" s="1">
        <v>63</v>
      </c>
      <c r="D33" s="3">
        <v>75000</v>
      </c>
    </row>
    <row r="34" spans="1:4" x14ac:dyDescent="0.55000000000000004">
      <c r="A34" s="1" t="s">
        <v>16</v>
      </c>
      <c r="B34" s="1" t="s">
        <v>13</v>
      </c>
      <c r="C34" s="1">
        <v>54</v>
      </c>
      <c r="D34" s="3">
        <v>36000</v>
      </c>
    </row>
    <row r="35" spans="1:4" x14ac:dyDescent="0.5500000000000000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3" priority="1">
      <formula>(YEAR($C5)=2020) + 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workbookViewId="0"/>
  </sheetViews>
  <sheetFormatPr defaultRowHeight="17.600000000000001" x14ac:dyDescent="0.55000000000000004"/>
  <cols>
    <col min="1" max="1" width="10.2109375" customWidth="1"/>
    <col min="2" max="2" width="9.2109375" customWidth="1"/>
    <col min="3" max="3" width="10.35546875" customWidth="1"/>
    <col min="4" max="4" width="6.85546875" customWidth="1"/>
    <col min="5" max="5" width="13.2109375" customWidth="1"/>
    <col min="6" max="6" width="11.85546875" customWidth="1"/>
    <col min="7" max="7" width="11.35546875" customWidth="1"/>
    <col min="8" max="8" width="8.640625" customWidth="1"/>
    <col min="9" max="9" width="11.35546875" customWidth="1"/>
    <col min="10" max="10" width="11.7109375" customWidth="1"/>
    <col min="11" max="11" width="9.140625" customWidth="1"/>
  </cols>
  <sheetData>
    <row r="1" spans="1:11" x14ac:dyDescent="0.55000000000000004">
      <c r="A1" t="s">
        <v>20</v>
      </c>
      <c r="B1" t="s">
        <v>21</v>
      </c>
    </row>
    <row r="2" spans="1:11" x14ac:dyDescent="0.55000000000000004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 x14ac:dyDescent="0.55000000000000004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D3*_xlfn.SWITCH(LEFT(B3,2),"MW",30,"MI",120,"MD",70,"KB",35)*(1-(_xlfn.SWITCH(LEFT(B3,2),"MW",0.02,"MI",0.05,"MD",0.04,"KB",0.03)+IF(D3&gt;=200,0.01,0)))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 x14ac:dyDescent="0.55000000000000004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D4*_xlfn.SWITCH(LEFT(B4,2),"MW",30,"MI",120,"MD",70,"KB",35)*(1-(_xlfn.SWITCH(LEFT(B4,2),"MW",0.02,"MI",0.05,"MD",0.04,"KB",0.03)+IF(D4&gt;=200,0.01,0)))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 x14ac:dyDescent="0.55000000000000004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D5*_xlfn.SWITCH(LEFT(B5,2),"MW",30,"MI",120,"MD",70,"KB",35)*(1-(_xlfn.SWITCH(LEFT(B5,2),"MW",0.02,"MI",0.05,"MD",0.04,"KB",0.03)+IF(D5&gt;=200,0.01,0)))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 x14ac:dyDescent="0.55000000000000004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D6*_xlfn.SWITCH(LEFT(B6,2),"MW",30,"MI",120,"MD",70,"KB",35)*(1-(_xlfn.SWITCH(LEFT(B6,2),"MW",0.02,"MI",0.05,"MD",0.04,"KB",0.03)+IF(D6&gt;=200,0.01,0)))</f>
        <v>7056</v>
      </c>
    </row>
    <row r="7" spans="1:11" x14ac:dyDescent="0.55000000000000004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D7*_xlfn.SWITCH(LEFT(B7,2),"MW",30,"MI",120,"MD",70,"KB",35)*(1-(_xlfn.SWITCH(LEFT(B7,2),"MW",0.02,"MI",0.05,"MD",0.04,"KB",0.03)+IF(D7&gt;=200,0.01,0)))</f>
        <v>2940</v>
      </c>
    </row>
    <row r="8" spans="1:11" x14ac:dyDescent="0.55000000000000004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D8*_xlfn.SWITCH(LEFT(B8,2),"MW",30,"MI",120,"MD",70,"KB",35)*(1-(_xlfn.SWITCH(LEFT(B8,2),"MW",0.02,"MI",0.05,"MD",0.04,"KB",0.03)+IF(D8&gt;=200,0.01,0)))</f>
        <v>5820</v>
      </c>
    </row>
    <row r="9" spans="1:11" x14ac:dyDescent="0.55000000000000004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D9*_xlfn.SWITCH(LEFT(B9,2),"MW",30,"MI",120,"MD",70,"KB",35)*(1-(_xlfn.SWITCH(LEFT(B9,2),"MW",0.02,"MI",0.05,"MD",0.04,"KB",0.03)+IF(D9&gt;=200,0.01,0)))</f>
        <v>11424</v>
      </c>
    </row>
    <row r="10" spans="1:11" x14ac:dyDescent="0.55000000000000004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D10*_xlfn.SWITCH(LEFT(B10,2),"MW",30,"MI",120,"MD",70,"KB",35)*(1-(_xlfn.SWITCH(LEFT(B10,2),"MW",0.02,"MI",0.05,"MD",0.04,"KB",0.03)+IF(D10&gt;=200,0.01,0)))</f>
        <v>5092.5</v>
      </c>
    </row>
    <row r="11" spans="1:11" x14ac:dyDescent="0.55000000000000004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D11*_xlfn.SWITCH(LEFT(B11,2),"MW",30,"MI",120,"MD",70,"KB",35)*(1-(_xlfn.SWITCH(LEFT(B11,2),"MW",0.02,"MI",0.05,"MD",0.04,"KB",0.03)+IF(D11&gt;=200,0.01,0)))</f>
        <v>7392</v>
      </c>
    </row>
    <row r="12" spans="1:11" x14ac:dyDescent="0.55000000000000004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D12*_xlfn.SWITCH(LEFT(B12,2),"MW",30,"MI",120,"MD",70,"KB",35)*(1-(_xlfn.SWITCH(LEFT(B12,2),"MW",0.02,"MI",0.05,"MD",0.04,"KB",0.03)+IF(D12&gt;=200,0.01,0)))</f>
        <v>3234</v>
      </c>
    </row>
    <row r="14" spans="1:11" x14ac:dyDescent="0.55000000000000004">
      <c r="A14" t="s">
        <v>54</v>
      </c>
      <c r="B14" t="s">
        <v>96</v>
      </c>
      <c r="I14" t="s">
        <v>55</v>
      </c>
    </row>
    <row r="15" spans="1:11" x14ac:dyDescent="0.55000000000000004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5" t="s">
        <v>63</v>
      </c>
      <c r="J15" s="26"/>
      <c r="K15" s="5" t="s">
        <v>64</v>
      </c>
    </row>
    <row r="16" spans="1:11" x14ac:dyDescent="0.55000000000000004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FREQUENCY(F16:F25,J16:J20)</f>
        <v>1</v>
      </c>
    </row>
    <row r="17" spans="1:11" x14ac:dyDescent="0.55000000000000004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 x14ac:dyDescent="0.55000000000000004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 x14ac:dyDescent="0.55000000000000004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 x14ac:dyDescent="0.55000000000000004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 x14ac:dyDescent="0.55000000000000004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 x14ac:dyDescent="0.55000000000000004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150</v>
      </c>
      <c r="J22" s="7" t="s">
        <v>151</v>
      </c>
      <c r="K22" s="7" t="s">
        <v>152</v>
      </c>
    </row>
    <row r="23" spans="1:11" x14ac:dyDescent="0.55000000000000004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153</v>
      </c>
      <c r="J23" s="7"/>
      <c r="K23" s="7"/>
    </row>
    <row r="24" spans="1:11" x14ac:dyDescent="0.55000000000000004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153</v>
      </c>
      <c r="K24" s="7"/>
    </row>
    <row r="25" spans="1:11" x14ac:dyDescent="0.55000000000000004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F16&gt;=AVERAGE($F$16:$F$25)</f>
        <v>0</v>
      </c>
    </row>
    <row r="27" spans="1:11" x14ac:dyDescent="0.55000000000000004">
      <c r="I27" t="s">
        <v>75</v>
      </c>
    </row>
    <row r="28" spans="1:11" x14ac:dyDescent="0.55000000000000004">
      <c r="A28" t="s">
        <v>148</v>
      </c>
      <c r="I28" s="8" t="s">
        <v>76</v>
      </c>
      <c r="J28" s="9"/>
    </row>
    <row r="29" spans="1:11" x14ac:dyDescent="0.55000000000000004">
      <c r="A29" s="1" t="s">
        <v>77</v>
      </c>
      <c r="B29" s="5" t="s">
        <v>78</v>
      </c>
      <c r="I29" s="27">
        <f>DAVERAGE(A15:G25,4,I22:K25)</f>
        <v>89</v>
      </c>
      <c r="J29" s="28"/>
    </row>
    <row r="30" spans="1:11" x14ac:dyDescent="0.55000000000000004">
      <c r="A30" s="6" t="s">
        <v>79</v>
      </c>
      <c r="B30" s="1">
        <f t="array" ref="B30">MAX(($C$37:$C$56=$A30)*(YEAR($F$37:$F$56)&gt;=2018)*$D$37:$D$56)</f>
        <v>135</v>
      </c>
    </row>
    <row r="31" spans="1:11" x14ac:dyDescent="0.55000000000000004">
      <c r="A31" s="6" t="s">
        <v>80</v>
      </c>
      <c r="B31" s="1">
        <f t="array" ref="B31">MAX(($C$37:$C$56=$A31)*(YEAR($F$37:$F$56)&gt;=2018)*$D$37:$D$56)</f>
        <v>90</v>
      </c>
    </row>
    <row r="32" spans="1:11" x14ac:dyDescent="0.55000000000000004">
      <c r="A32" s="6" t="s">
        <v>81</v>
      </c>
      <c r="B32" s="1">
        <f t="array" ref="B32">MAX(($C$37:$C$56=$A32)*(YEAR($F$37:$F$56)&gt;=2018)*$D$37:$D$56)</f>
        <v>160</v>
      </c>
    </row>
    <row r="33" spans="1:9" x14ac:dyDescent="0.55000000000000004">
      <c r="A33" s="6" t="s">
        <v>82</v>
      </c>
      <c r="B33" s="1">
        <f t="array" ref="B33">MAX(($C$37:$C$56=$A33)*(YEAR($F$37:$F$56)&gt;=2018)*$D$37:$D$56)</f>
        <v>66</v>
      </c>
    </row>
    <row r="35" spans="1:9" x14ac:dyDescent="0.55000000000000004">
      <c r="A35" t="s">
        <v>83</v>
      </c>
    </row>
    <row r="36" spans="1:9" x14ac:dyDescent="0.55000000000000004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 x14ac:dyDescent="0.55000000000000004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TEXT(QUOTIENT(_xlfn.DAYS(G37,F37),30),0) &amp; "개월"</f>
        <v>36개월</v>
      </c>
      <c r="I37" s="23" t="str">
        <f>IF(LEFT(B37,1)="Y","예술빌딩("&amp;COUNTIF($B$37:$B37,"Y*")&amp;")",IF(LEFT(B37,1)="W","월드빌딩("&amp;COUNTIF($B$37:$B37,"W*")&amp;")","그외("&amp;COUNTIF($B$37:$B37,"&lt;&gt;Y*")-COUNTIF($B$37:$B37,"W*")&amp;")"))</f>
        <v>그외(1)</v>
      </c>
    </row>
    <row r="38" spans="1:9" x14ac:dyDescent="0.55000000000000004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TEXT(QUOTIENT(_xlfn.DAYS(G38,F38),30),0) &amp; "개월"</f>
        <v>73개월</v>
      </c>
      <c r="I38" s="23" t="str">
        <f>IF(LEFT(B38,1)="Y","예술빌딩("&amp;COUNTIF($B$37:$B38,"Y*")&amp;")",IF(LEFT(B38,1)="W","월드빌딩("&amp;COUNTIF($B$37:$B38,"W*")&amp;")","그외("&amp;COUNTIF($B$37:$B38,"&lt;&gt;Y*")-COUNTIF($B$37:$B38,"W*")&amp;")"))</f>
        <v>그외(2)</v>
      </c>
    </row>
    <row r="39" spans="1:9" x14ac:dyDescent="0.55000000000000004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>IF(LEFT(B39,1)="Y","예술빌딩("&amp;COUNTIF($B$37:$B39,"Y*")&amp;")",IF(LEFT(B39,1)="W","월드빌딩("&amp;COUNTIF($B$37:$B39,"W*")&amp;")","그외("&amp;COUNTIF($B$37:$B39,"&lt;&gt;Y*")-COUNTIF($B$37:$B39,"W*")&amp;")"))</f>
        <v>예술빌딩(1)</v>
      </c>
    </row>
    <row r="40" spans="1:9" x14ac:dyDescent="0.55000000000000004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>IF(LEFT(B40,1)="Y","예술빌딩("&amp;COUNTIF($B$37:$B40,"Y*")&amp;")",IF(LEFT(B40,1)="W","월드빌딩("&amp;COUNTIF($B$37:$B40,"W*")&amp;")","그외("&amp;COUNTIF($B$37:$B40,"&lt;&gt;Y*")-COUNTIF($B$37:$B40,"W*")&amp;")"))</f>
        <v>예술빌딩(2)</v>
      </c>
    </row>
    <row r="41" spans="1:9" x14ac:dyDescent="0.55000000000000004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>IF(LEFT(B41,1)="Y","예술빌딩("&amp;COUNTIF($B$37:$B41,"Y*")&amp;")",IF(LEFT(B41,1)="W","월드빌딩("&amp;COUNTIF($B$37:$B41,"W*")&amp;")","그외("&amp;COUNTIF($B$37:$B41,"&lt;&gt;Y*")-COUNTIF($B$37:$B41,"W*")&amp;")"))</f>
        <v>그외(3)</v>
      </c>
    </row>
    <row r="42" spans="1:9" x14ac:dyDescent="0.55000000000000004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>IF(LEFT(B42,1)="Y","예술빌딩("&amp;COUNTIF($B$37:$B42,"Y*")&amp;")",IF(LEFT(B42,1)="W","월드빌딩("&amp;COUNTIF($B$37:$B42,"W*")&amp;")","그외("&amp;COUNTIF($B$37:$B42,"&lt;&gt;Y*")-COUNTIF($B$37:$B42,"W*")&amp;")"))</f>
        <v>그외(4)</v>
      </c>
    </row>
    <row r="43" spans="1:9" x14ac:dyDescent="0.55000000000000004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>IF(LEFT(B43,1)="Y","예술빌딩("&amp;COUNTIF($B$37:$B43,"Y*")&amp;")",IF(LEFT(B43,1)="W","월드빌딩("&amp;COUNTIF($B$37:$B43,"W*")&amp;")","그외("&amp;COUNTIF($B$37:$B43,"&lt;&gt;Y*")-COUNTIF($B$37:$B43,"W*")&amp;")"))</f>
        <v>예술빌딩(3)</v>
      </c>
    </row>
    <row r="44" spans="1:9" x14ac:dyDescent="0.55000000000000004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>IF(LEFT(B44,1)="Y","예술빌딩("&amp;COUNTIF($B$37:$B44,"Y*")&amp;")",IF(LEFT(B44,1)="W","월드빌딩("&amp;COUNTIF($B$37:$B44,"W*")&amp;")","그외("&amp;COUNTIF($B$37:$B44,"&lt;&gt;Y*")-COUNTIF($B$37:$B44,"W*")&amp;")"))</f>
        <v>예술빌딩(4)</v>
      </c>
    </row>
    <row r="45" spans="1:9" x14ac:dyDescent="0.55000000000000004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>IF(LEFT(B45,1)="Y","예술빌딩("&amp;COUNTIF($B$37:$B45,"Y*")&amp;")",IF(LEFT(B45,1)="W","월드빌딩("&amp;COUNTIF($B$37:$B45,"W*")&amp;")","그외("&amp;COUNTIF($B$37:$B45,"&lt;&gt;Y*")-COUNTIF($B$37:$B45,"W*")&amp;")"))</f>
        <v>예술빌딩(5)</v>
      </c>
    </row>
    <row r="46" spans="1:9" x14ac:dyDescent="0.55000000000000004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>IF(LEFT(B46,1)="Y","예술빌딩("&amp;COUNTIF($B$37:$B46,"Y*")&amp;")",IF(LEFT(B46,1)="W","월드빌딩("&amp;COUNTIF($B$37:$B46,"W*")&amp;")","그외("&amp;COUNTIF($B$37:$B46,"&lt;&gt;Y*")-COUNTIF($B$37:$B46,"W*")&amp;")"))</f>
        <v>월드빌딩(1)</v>
      </c>
    </row>
    <row r="47" spans="1:9" x14ac:dyDescent="0.55000000000000004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>IF(LEFT(B47,1)="Y","예술빌딩("&amp;COUNTIF($B$37:$B47,"Y*")&amp;")",IF(LEFT(B47,1)="W","월드빌딩("&amp;COUNTIF($B$37:$B47,"W*")&amp;")","그외("&amp;COUNTIF($B$37:$B47,"&lt;&gt;Y*")-COUNTIF($B$37:$B47,"W*")&amp;")"))</f>
        <v>그외(5)</v>
      </c>
    </row>
    <row r="48" spans="1:9" x14ac:dyDescent="0.55000000000000004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>IF(LEFT(B48,1)="Y","예술빌딩("&amp;COUNTIF($B$37:$B48,"Y*")&amp;")",IF(LEFT(B48,1)="W","월드빌딩("&amp;COUNTIF($B$37:$B48,"W*")&amp;")","그외("&amp;COUNTIF($B$37:$B48,"&lt;&gt;Y*")-COUNTIF($B$37:$B48,"W*")&amp;")"))</f>
        <v>월드빌딩(2)</v>
      </c>
    </row>
    <row r="49" spans="1:9" x14ac:dyDescent="0.55000000000000004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>IF(LEFT(B49,1)="Y","예술빌딩("&amp;COUNTIF($B$37:$B49,"Y*")&amp;")",IF(LEFT(B49,1)="W","월드빌딩("&amp;COUNTIF($B$37:$B49,"W*")&amp;")","그외("&amp;COUNTIF($B$37:$B49,"&lt;&gt;Y*")-COUNTIF($B$37:$B49,"W*")&amp;")"))</f>
        <v>월드빌딩(3)</v>
      </c>
    </row>
    <row r="50" spans="1:9" x14ac:dyDescent="0.55000000000000004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>IF(LEFT(B50,1)="Y","예술빌딩("&amp;COUNTIF($B$37:$B50,"Y*")&amp;")",IF(LEFT(B50,1)="W","월드빌딩("&amp;COUNTIF($B$37:$B50,"W*")&amp;")","그외("&amp;COUNTIF($B$37:$B50,"&lt;&gt;Y*")-COUNTIF($B$37:$B50,"W*")&amp;")"))</f>
        <v>월드빌딩(4)</v>
      </c>
    </row>
    <row r="51" spans="1:9" x14ac:dyDescent="0.55000000000000004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>IF(LEFT(B51,1)="Y","예술빌딩("&amp;COUNTIF($B$37:$B51,"Y*")&amp;")",IF(LEFT(B51,1)="W","월드빌딩("&amp;COUNTIF($B$37:$B51,"W*")&amp;")","그외("&amp;COUNTIF($B$37:$B51,"&lt;&gt;Y*")-COUNTIF($B$37:$B51,"W*")&amp;")"))</f>
        <v>월드빌딩(5)</v>
      </c>
    </row>
    <row r="52" spans="1:9" x14ac:dyDescent="0.55000000000000004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>IF(LEFT(B52,1)="Y","예술빌딩("&amp;COUNTIF($B$37:$B52,"Y*")&amp;")",IF(LEFT(B52,1)="W","월드빌딩("&amp;COUNTIF($B$37:$B52,"W*")&amp;")","그외("&amp;COUNTIF($B$37:$B52,"&lt;&gt;Y*")-COUNTIF($B$37:$B52,"W*")&amp;")"))</f>
        <v>그외(6)</v>
      </c>
    </row>
    <row r="53" spans="1:9" x14ac:dyDescent="0.55000000000000004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>IF(LEFT(B53,1)="Y","예술빌딩("&amp;COUNTIF($B$37:$B53,"Y*")&amp;")",IF(LEFT(B53,1)="W","월드빌딩("&amp;COUNTIF($B$37:$B53,"W*")&amp;")","그외("&amp;COUNTIF($B$37:$B53,"&lt;&gt;Y*")-COUNTIF($B$37:$B53,"W*")&amp;")"))</f>
        <v>그외(7)</v>
      </c>
    </row>
    <row r="54" spans="1:9" x14ac:dyDescent="0.55000000000000004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>IF(LEFT(B54,1)="Y","예술빌딩("&amp;COUNTIF($B$37:$B54,"Y*")&amp;")",IF(LEFT(B54,1)="W","월드빌딩("&amp;COUNTIF($B$37:$B54,"W*")&amp;")","그외("&amp;COUNTIF($B$37:$B54,"&lt;&gt;Y*")-COUNTIF($B$37:$B54,"W*")&amp;")"))</f>
        <v>월드빌딩(6)</v>
      </c>
    </row>
    <row r="55" spans="1:9" x14ac:dyDescent="0.55000000000000004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>IF(LEFT(B55,1)="Y","예술빌딩("&amp;COUNTIF($B$37:$B55,"Y*")&amp;")",IF(LEFT(B55,1)="W","월드빌딩("&amp;COUNTIF($B$37:$B55,"W*")&amp;")","그외("&amp;COUNTIF($B$37:$B55,"&lt;&gt;Y*")-COUNTIF($B$37:$B55,"W*")&amp;")"))</f>
        <v>예술빌딩(6)</v>
      </c>
    </row>
    <row r="56" spans="1:9" x14ac:dyDescent="0.55000000000000004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>IF(LEFT(B56,1)="Y","예술빌딩("&amp;COUNTIF($B$37:$B56,"Y*")&amp;")",IF(LEFT(B56,1)="W","월드빌딩("&amp;COUNTIF($B$37:$B56,"W*")&amp;")","그외("&amp;COUNTIF($B$37:$B56,"&lt;&gt;Y*")-COUNTIF($B$37:$B56,"W*")&amp;")"))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C3" sqref="C3"/>
    </sheetView>
  </sheetViews>
  <sheetFormatPr defaultRowHeight="17.600000000000001" x14ac:dyDescent="0.55000000000000004"/>
  <cols>
    <col min="1" max="1" width="8.5703125" bestFit="1" customWidth="1"/>
    <col min="2" max="2" width="17.7109375" bestFit="1" customWidth="1"/>
    <col min="3" max="4" width="13.7109375" bestFit="1" customWidth="1"/>
  </cols>
  <sheetData>
    <row r="1" spans="1:3" x14ac:dyDescent="0.55000000000000004">
      <c r="A1" s="32" t="s">
        <v>158</v>
      </c>
      <c r="B1" t="s">
        <v>159</v>
      </c>
    </row>
    <row r="3" spans="1:3" x14ac:dyDescent="0.55000000000000004">
      <c r="A3" s="32" t="s">
        <v>155</v>
      </c>
      <c r="B3" t="s">
        <v>156</v>
      </c>
      <c r="C3" t="s">
        <v>157</v>
      </c>
    </row>
    <row r="4" spans="1:3" x14ac:dyDescent="0.55000000000000004">
      <c r="A4" t="s">
        <v>160</v>
      </c>
      <c r="B4" s="31">
        <v>478</v>
      </c>
      <c r="C4" s="33">
        <v>2390</v>
      </c>
    </row>
    <row r="5" spans="1:3" x14ac:dyDescent="0.55000000000000004">
      <c r="A5" t="s">
        <v>161</v>
      </c>
      <c r="B5" s="31">
        <v>168</v>
      </c>
      <c r="C5" s="33">
        <v>1848</v>
      </c>
    </row>
    <row r="6" spans="1:3" x14ac:dyDescent="0.55000000000000004">
      <c r="A6" t="s">
        <v>162</v>
      </c>
      <c r="B6" s="31">
        <v>142</v>
      </c>
      <c r="C6" s="33">
        <v>1140</v>
      </c>
    </row>
    <row r="7" spans="1:3" x14ac:dyDescent="0.55000000000000004">
      <c r="A7" t="s">
        <v>163</v>
      </c>
      <c r="B7" s="31">
        <v>77</v>
      </c>
      <c r="C7" s="33">
        <v>847</v>
      </c>
    </row>
    <row r="8" spans="1:3" x14ac:dyDescent="0.55000000000000004">
      <c r="A8" t="s">
        <v>164</v>
      </c>
      <c r="B8" s="31">
        <v>253</v>
      </c>
      <c r="C8" s="33">
        <v>2783</v>
      </c>
    </row>
    <row r="9" spans="1:3" x14ac:dyDescent="0.55000000000000004">
      <c r="A9" t="s">
        <v>165</v>
      </c>
      <c r="B9" s="31">
        <v>334</v>
      </c>
      <c r="C9" s="33">
        <v>2565</v>
      </c>
    </row>
    <row r="10" spans="1:3" x14ac:dyDescent="0.55000000000000004">
      <c r="A10" t="s">
        <v>154</v>
      </c>
      <c r="B10" s="31">
        <v>77</v>
      </c>
      <c r="C10" s="33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D11" sqref="D11"/>
    </sheetView>
  </sheetViews>
  <sheetFormatPr defaultRowHeight="17.600000000000001" x14ac:dyDescent="0.55000000000000004"/>
  <sheetData>
    <row r="1" spans="1:6" x14ac:dyDescent="0.55000000000000004">
      <c r="A1" t="s">
        <v>112</v>
      </c>
    </row>
    <row r="2" spans="1:6" x14ac:dyDescent="0.55000000000000004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 x14ac:dyDescent="0.55000000000000004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 x14ac:dyDescent="0.55000000000000004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 x14ac:dyDescent="0.55000000000000004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 x14ac:dyDescent="0.55000000000000004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 x14ac:dyDescent="0.55000000000000004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 x14ac:dyDescent="0.55000000000000004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 x14ac:dyDescent="0.55000000000000004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 x14ac:dyDescent="0.55000000000000004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 x14ac:dyDescent="0.55000000000000004">
      <c r="A11" s="29" t="s">
        <v>115</v>
      </c>
      <c r="B11" s="29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K20" sqref="K20"/>
    </sheetView>
  </sheetViews>
  <sheetFormatPr defaultRowHeight="17.600000000000001" x14ac:dyDescent="0.55000000000000004"/>
  <cols>
    <col min="3" max="3" width="10.35546875" customWidth="1"/>
    <col min="4" max="4" width="12.85546875" customWidth="1"/>
    <col min="5" max="5" width="11.35546875" customWidth="1"/>
    <col min="6" max="6" width="12.5" customWidth="1"/>
  </cols>
  <sheetData>
    <row r="1" spans="1:6" x14ac:dyDescent="0.55000000000000004">
      <c r="B1" t="s">
        <v>116</v>
      </c>
    </row>
    <row r="2" spans="1:6" x14ac:dyDescent="0.55000000000000004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 x14ac:dyDescent="0.55000000000000004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 x14ac:dyDescent="0.55000000000000004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 x14ac:dyDescent="0.55000000000000004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 x14ac:dyDescent="0.55000000000000004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 x14ac:dyDescent="0.55000000000000004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 x14ac:dyDescent="0.55000000000000004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 x14ac:dyDescent="0.55000000000000004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G3" sqref="G3:G10"/>
    </sheetView>
  </sheetViews>
  <sheetFormatPr defaultRowHeight="17.600000000000001" x14ac:dyDescent="0.55000000000000004"/>
  <cols>
    <col min="1" max="1" width="8.640625" customWidth="1"/>
    <col min="2" max="3" width="9" bestFit="1" customWidth="1"/>
    <col min="7" max="7" width="14" bestFit="1" customWidth="1"/>
    <col min="8" max="8" width="1.85546875" customWidth="1"/>
    <col min="9" max="9" width="7.85546875" customWidth="1"/>
  </cols>
  <sheetData>
    <row r="1" spans="1:7" x14ac:dyDescent="0.55000000000000004">
      <c r="A1" t="s">
        <v>112</v>
      </c>
    </row>
    <row r="2" spans="1:7" x14ac:dyDescent="0.55000000000000004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 x14ac:dyDescent="0.55000000000000004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4">
        <v>92</v>
      </c>
    </row>
    <row r="4" spans="1:7" x14ac:dyDescent="0.55000000000000004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4">
        <v>94.6666666666667</v>
      </c>
    </row>
    <row r="5" spans="1:7" x14ac:dyDescent="0.55000000000000004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4">
        <v>92.6666666666667</v>
      </c>
    </row>
    <row r="6" spans="1:7" x14ac:dyDescent="0.55000000000000004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4">
        <v>80.6666666666667</v>
      </c>
    </row>
    <row r="7" spans="1:7" x14ac:dyDescent="0.55000000000000004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4">
        <v>78</v>
      </c>
    </row>
    <row r="8" spans="1:7" x14ac:dyDescent="0.55000000000000004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4">
        <v>81.3333333333333</v>
      </c>
    </row>
    <row r="9" spans="1:7" x14ac:dyDescent="0.55000000000000004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4">
        <v>89.6666666666667</v>
      </c>
    </row>
    <row r="10" spans="1:7" x14ac:dyDescent="0.55000000000000004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4">
        <v>54.6666666666667</v>
      </c>
    </row>
  </sheetData>
  <phoneticPr fontId="1" type="noConversion"/>
  <conditionalFormatting sqref="G3:G10">
    <cfRule type="top10" dxfId="2" priority="3" rank="3"/>
    <cfRule type="top10" dxfId="1" priority="2" rank="3"/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136071</xdr:colOff>
                    <xdr:row>0</xdr:row>
                    <xdr:rowOff>217714</xdr:rowOff>
                  </from>
                  <to>
                    <xdr:col>10</xdr:col>
                    <xdr:colOff>0</xdr:colOff>
                    <xdr:row>3</xdr:row>
                    <xdr:rowOff>21771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10886</xdr:colOff>
                    <xdr:row>3</xdr:row>
                    <xdr:rowOff>217714</xdr:rowOff>
                  </from>
                  <to>
                    <xdr:col>10</xdr:col>
                    <xdr:colOff>0</xdr:colOff>
                    <xdr:row>6</xdr:row>
                    <xdr:rowOff>16329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tabSelected="1" workbookViewId="0">
      <selection activeCell="F10" sqref="F10"/>
    </sheetView>
  </sheetViews>
  <sheetFormatPr defaultRowHeight="17.600000000000001" x14ac:dyDescent="0.55000000000000004"/>
  <cols>
    <col min="2" max="2" width="11.85546875" bestFit="1" customWidth="1"/>
    <col min="4" max="4" width="11.7109375" customWidth="1"/>
    <col min="5" max="5" width="9.35546875" bestFit="1" customWidth="1"/>
  </cols>
  <sheetData>
    <row r="1" spans="1:5" ht="22.3" x14ac:dyDescent="0.55000000000000004">
      <c r="A1" s="35" t="s">
        <v>132</v>
      </c>
    </row>
    <row r="2" spans="1:5" ht="18" thickBot="1" x14ac:dyDescent="0.6">
      <c r="A2" t="s">
        <v>20</v>
      </c>
    </row>
    <row r="3" spans="1:5" ht="18" thickBot="1" x14ac:dyDescent="0.6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 x14ac:dyDescent="0.55000000000000004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 x14ac:dyDescent="0.55000000000000004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 x14ac:dyDescent="0.55000000000000004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 x14ac:dyDescent="0.55000000000000004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 x14ac:dyDescent="0.55000000000000004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 x14ac:dyDescent="0.55000000000000004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332014</xdr:colOff>
                <xdr:row>0</xdr:row>
                <xdr:rowOff>87086</xdr:rowOff>
              </from>
              <to>
                <xdr:col>4</xdr:col>
                <xdr:colOff>647700</xdr:colOff>
                <xdr:row>1</xdr:row>
                <xdr:rowOff>136071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박 선형</cp:lastModifiedBy>
  <dcterms:created xsi:type="dcterms:W3CDTF">2023-05-11T11:47:16Z</dcterms:created>
  <dcterms:modified xsi:type="dcterms:W3CDTF">2026-02-12T01:02:19Z</dcterms:modified>
</cp:coreProperties>
</file>