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z744\Desktop\"/>
    </mc:Choice>
  </mc:AlternateContent>
  <xr:revisionPtr revIDLastSave="0" documentId="13_ncr:1_{6A12F136-BED1-43B5-89CB-3DACF1DD0F3A}" xr6:coauthVersionLast="47" xr6:coauthVersionMax="47" xr10:uidLastSave="{00000000-0000-0000-0000-000000000000}"/>
  <bookViews>
    <workbookView xWindow="-108" yWindow="-108" windowWidth="23256" windowHeight="12576" tabRatio="765" activeTab="6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기본작업!$A$4:$I$23</definedName>
    <definedName name="_xlnm.Criteria" localSheetId="0">기본작업!$A$25:$A$26</definedName>
    <definedName name="_xlnm.Extract" localSheetId="0">기본작업!$A$28:$D$28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E4" i="7"/>
  <c r="E5" i="7"/>
  <c r="E6" i="7"/>
  <c r="E7" i="7"/>
  <c r="E8" i="7"/>
  <c r="D3" i="6"/>
  <c r="D4" i="6"/>
  <c r="D5" i="6"/>
  <c r="D6" i="6"/>
  <c r="D7" i="6"/>
  <c r="D8" i="6"/>
  <c r="D9" i="6"/>
  <c r="E3" i="5"/>
  <c r="E4" i="5"/>
  <c r="E5" i="5"/>
  <c r="E6" i="5"/>
  <c r="E7" i="5"/>
  <c r="E8" i="5"/>
  <c r="C9" i="5"/>
  <c r="D9" i="5"/>
  <c r="C11" i="4"/>
  <c r="D11" i="4"/>
  <c r="E11" i="4"/>
  <c r="F11" i="4"/>
  <c r="F16" i="2"/>
  <c r="F17" i="2"/>
  <c r="F18" i="2"/>
  <c r="F19" i="2"/>
  <c r="F20" i="2"/>
  <c r="F21" i="2"/>
  <c r="F22" i="2"/>
  <c r="F23" i="2"/>
  <c r="F24" i="2"/>
  <c r="F25" i="2"/>
  <c r="F5" i="1"/>
  <c r="G5" i="1"/>
  <c r="H5" i="1"/>
  <c r="F6" i="1"/>
  <c r="G6" i="1"/>
  <c r="I6" i="1" s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I18" i="1" s="1"/>
  <c r="H12" i="1"/>
  <c r="F13" i="1"/>
  <c r="G13" i="1"/>
  <c r="I8" i="1" s="1"/>
  <c r="H13" i="1"/>
  <c r="F14" i="1"/>
  <c r="G14" i="1"/>
  <c r="I14" i="1" s="1"/>
  <c r="H14" i="1"/>
  <c r="F15" i="1"/>
  <c r="G15" i="1"/>
  <c r="H15" i="1"/>
  <c r="F16" i="1"/>
  <c r="G16" i="1"/>
  <c r="I16" i="1" s="1"/>
  <c r="H16" i="1"/>
  <c r="F17" i="1"/>
  <c r="G17" i="1"/>
  <c r="H17" i="1"/>
  <c r="F18" i="1"/>
  <c r="G18" i="1"/>
  <c r="H18" i="1"/>
  <c r="F19" i="1"/>
  <c r="G19" i="1"/>
  <c r="H19" i="1"/>
  <c r="F20" i="1"/>
  <c r="G20" i="1"/>
  <c r="I20" i="1" s="1"/>
  <c r="H20" i="1"/>
  <c r="F21" i="1"/>
  <c r="G21" i="1"/>
  <c r="I21" i="1" s="1"/>
  <c r="H21" i="1"/>
  <c r="F22" i="1"/>
  <c r="G22" i="1"/>
  <c r="I22" i="1" s="1"/>
  <c r="H22" i="1"/>
  <c r="F23" i="1"/>
  <c r="G23" i="1"/>
  <c r="H23" i="1"/>
  <c r="E9" i="5" l="1"/>
  <c r="I9" i="1"/>
  <c r="I11" i="1"/>
  <c r="I15" i="1"/>
  <c r="I10" i="1"/>
  <c r="I17" i="1"/>
  <c r="I12" i="1"/>
  <c r="I13" i="1"/>
  <c r="I19" i="1"/>
  <c r="I5" i="1"/>
  <c r="I23" i="1"/>
  <c r="I7" i="1"/>
</calcChain>
</file>

<file path=xl/sharedStrings.xml><?xml version="1.0" encoding="utf-8"?>
<sst xmlns="http://schemas.openxmlformats.org/spreadsheetml/2006/main" count="279" uniqueCount="150">
  <si>
    <t>부서별 비품관리</t>
  </si>
  <si>
    <t>부서</t>
  </si>
  <si>
    <t>비품</t>
  </si>
  <si>
    <t>지급일</t>
  </si>
  <si>
    <t>보유량</t>
  </si>
  <si>
    <t>요청량</t>
  </si>
  <si>
    <t>사용연수</t>
  </si>
  <si>
    <t>합계</t>
  </si>
  <si>
    <t>금액</t>
  </si>
  <si>
    <t>순위</t>
  </si>
  <si>
    <t>기획팀</t>
  </si>
  <si>
    <t>A</t>
  </si>
  <si>
    <t>관리팀</t>
  </si>
  <si>
    <t>B</t>
  </si>
  <si>
    <t>총무팀</t>
  </si>
  <si>
    <t>인사팀</t>
  </si>
  <si>
    <t>회계팀</t>
  </si>
  <si>
    <t>경영지원팀</t>
  </si>
  <si>
    <t>감사팀</t>
  </si>
  <si>
    <t>C</t>
  </si>
  <si>
    <t>[표1]</t>
  </si>
  <si>
    <t>상품구내 내역</t>
  </si>
  <si>
    <t>대리점</t>
  </si>
  <si>
    <t>상품코드</t>
  </si>
  <si>
    <t>상품명</t>
  </si>
  <si>
    <t>수량</t>
  </si>
  <si>
    <t>할인가격</t>
  </si>
  <si>
    <t>[표2]</t>
  </si>
  <si>
    <t>상품 구성표</t>
  </si>
  <si>
    <t>영등포</t>
  </si>
  <si>
    <t>MW01</t>
  </si>
  <si>
    <t>마우스</t>
  </si>
  <si>
    <t>코드</t>
  </si>
  <si>
    <t>MW</t>
  </si>
  <si>
    <t>MI</t>
  </si>
  <si>
    <t>MD</t>
  </si>
  <si>
    <t>KB</t>
  </si>
  <si>
    <t>용산</t>
  </si>
  <si>
    <t>MI01</t>
  </si>
  <si>
    <t>메인보드</t>
  </si>
  <si>
    <t>단가</t>
  </si>
  <si>
    <t>명동</t>
  </si>
  <si>
    <t>MI07</t>
  </si>
  <si>
    <t>할인율</t>
  </si>
  <si>
    <t>MD02</t>
  </si>
  <si>
    <t>모뎀</t>
  </si>
  <si>
    <t>MW02</t>
  </si>
  <si>
    <t>MW07</t>
  </si>
  <si>
    <t>하드디스크</t>
  </si>
  <si>
    <t>MD05</t>
  </si>
  <si>
    <t>KB03</t>
  </si>
  <si>
    <t>키보드</t>
  </si>
  <si>
    <t>KB05</t>
  </si>
  <si>
    <t>MW03</t>
  </si>
  <si>
    <t>[표3]</t>
  </si>
  <si>
    <t>[표4]</t>
  </si>
  <si>
    <t>학년</t>
  </si>
  <si>
    <t>성명</t>
  </si>
  <si>
    <t>국어</t>
  </si>
  <si>
    <t>영어</t>
  </si>
  <si>
    <t>수학</t>
  </si>
  <si>
    <t>총점</t>
  </si>
  <si>
    <t>평점</t>
  </si>
  <si>
    <t>범위</t>
  </si>
  <si>
    <t>인원수</t>
  </si>
  <si>
    <t>김수정</t>
  </si>
  <si>
    <t>박정호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</si>
  <si>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</si>
  <si>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</si>
  <si>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</si>
  <si>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</si>
  <si>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</si>
  <si>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</si>
  <si>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</si>
  <si>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</si>
  <si>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[표5]</t>
  </si>
  <si>
    <t>우수 학생들의 영어점수 평균</t>
  </si>
  <si>
    <t>건물이름</t>
  </si>
  <si>
    <t>최대값</t>
  </si>
  <si>
    <t>새천년빌딩</t>
  </si>
  <si>
    <t>예술빌딩</t>
  </si>
  <si>
    <t>월드빌딩</t>
  </si>
  <si>
    <t>한국빌딩</t>
  </si>
  <si>
    <t>[표7]</t>
  </si>
  <si>
    <t>임대번호</t>
  </si>
  <si>
    <t>건물번호</t>
  </si>
  <si>
    <t>평형</t>
  </si>
  <si>
    <t>보증금액</t>
  </si>
  <si>
    <t>임대시작일</t>
  </si>
  <si>
    <t>임대종료일</t>
  </si>
  <si>
    <t>임대기간</t>
  </si>
  <si>
    <t>누적개수</t>
  </si>
  <si>
    <t>A-002</t>
  </si>
  <si>
    <t>Y-010</t>
  </si>
  <si>
    <t>W-017</t>
  </si>
  <si>
    <t>H-004</t>
  </si>
  <si>
    <t>성적 현황</t>
    <phoneticPr fontId="1" type="noConversion"/>
  </si>
  <si>
    <t>전공학과</t>
  </si>
  <si>
    <t>기말고사</t>
  </si>
  <si>
    <t>중간고사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</si>
  <si>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</si>
  <si>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</si>
  <si>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</si>
  <si>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</si>
  <si>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</si>
  <si>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</si>
  <si>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</si>
  <si>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</si>
  <si>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</si>
  <si>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</si>
  <si>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</si>
  <si>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</si>
  <si>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[표1]</t>
    <phoneticPr fontId="1" type="noConversion"/>
  </si>
  <si>
    <t>결석수</t>
    <phoneticPr fontId="1" type="noConversion"/>
  </si>
  <si>
    <t>수행평가</t>
    <phoneticPr fontId="1" type="noConversion"/>
  </si>
  <si>
    <t>평균</t>
    <phoneticPr fontId="1" type="noConversion"/>
  </si>
  <si>
    <t>한국사 성적 평가</t>
  </si>
  <si>
    <t>학번</t>
  </si>
  <si>
    <t>이름</t>
  </si>
  <si>
    <t>중간</t>
  </si>
  <si>
    <t>기말</t>
  </si>
  <si>
    <t>최종점수</t>
  </si>
  <si>
    <t>평가</t>
  </si>
  <si>
    <t>안덕구</t>
  </si>
  <si>
    <t>이지형</t>
  </si>
  <si>
    <t>오두환</t>
  </si>
  <si>
    <t>김오지</t>
  </si>
  <si>
    <t>D</t>
  </si>
  <si>
    <t>박철형</t>
  </si>
  <si>
    <t>유민한</t>
  </si>
  <si>
    <t>결석회수</t>
  </si>
  <si>
    <t>출석점수</t>
  </si>
  <si>
    <t>통신 요금 내역</t>
  </si>
  <si>
    <t>고객번호</t>
  </si>
  <si>
    <t>고객 종류명</t>
  </si>
  <si>
    <t>기본요금</t>
  </si>
  <si>
    <t>사용시간</t>
  </si>
  <si>
    <t>청구금액</t>
  </si>
  <si>
    <t>sg512</t>
  </si>
  <si>
    <t>우수회원</t>
  </si>
  <si>
    <t>kk512</t>
  </si>
  <si>
    <t>준회원</t>
  </si>
  <si>
    <t>ex365</t>
  </si>
  <si>
    <t>특별회원</t>
  </si>
  <si>
    <t>cx584</t>
  </si>
  <si>
    <t>정회원</t>
  </si>
  <si>
    <t>eg952</t>
  </si>
  <si>
    <t>단체</t>
  </si>
  <si>
    <t>[표6] 2018년 이후에 임대 건물 평형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</si>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</sst>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yyyy&quot;-&quot;mm&quot;-&quot;dd"/>
    <numFmt numFmtId="177" formatCode="#,##0_ "/>
    <numFmt numFmtId="178" formatCode="yyyy&quot;/&quot;mm&quot;/&quot;dd"/>
    <numFmt numFmtId="179" formatCode="0_ "/>
    <numFmt numFmtId="180" formatCode="0.0_ "/>
    <numFmt numFmtId="181" formatCode="[&gt;=80]0.0&quot;(잘함)&quot;;[&gt;=60]0.0&quot;(보통)&quot;;0.0&quot;(노력요함)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2" applyFont="1" applyFill="1" applyBorder="1" applyAlignment="1">
      <alignment horizontal="center"/>
    </xf>
    <xf numFmtId="0" fontId="6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4" borderId="1" xfId="0" applyNumberFormat="1" applyFill="1" applyBorder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8" xfId="0" applyBorder="1">
      <alignment vertical="center"/>
    </xf>
    <xf numFmtId="41" fontId="9" fillId="0" borderId="1" xfId="3" applyFont="1" applyBorder="1" applyAlignment="1">
      <alignment horizontal="center"/>
    </xf>
    <xf numFmtId="0" fontId="5" fillId="0" borderId="1" xfId="2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</cellXfs>
  <cellStyles count="4">
    <cellStyle name="쉼표 [0]" xfId="1" builtinId="6"/>
    <cellStyle name="쉼표 [0] 2" xfId="3" xr:uid="{97CC18D0-075B-44A3-A2B1-AD9BA7F13E06}"/>
    <cellStyle name="표준" xfId="0" builtinId="0"/>
    <cellStyle name="표준 2" xfId="2" xr:uid="{C325DFF3-6D7C-4164-B0FA-51024C958094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한국사 성적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'기타작업-1'!$E$2</c:f>
              <c:strCache>
                <c:ptCount val="1"/>
                <c:pt idx="0">
                  <c:v>최종점수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cat>
            <c:strRef>
              <c:f>'기타작업-1'!$B$3:$B$8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'기타작업-1'!$E$3:$E$8</c:f>
              <c:numCache>
                <c:formatCode>0</c:formatCode>
                <c:ptCount val="6"/>
                <c:pt idx="0">
                  <c:v>71.5</c:v>
                </c:pt>
                <c:pt idx="1">
                  <c:v>96.5</c:v>
                </c:pt>
                <c:pt idx="2">
                  <c:v>72</c:v>
                </c:pt>
                <c:pt idx="3">
                  <c:v>80.5</c:v>
                </c:pt>
                <c:pt idx="4">
                  <c:v>71</c:v>
                </c:pt>
                <c:pt idx="5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A-4704-AE62-6D4F4E7C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155103"/>
        <c:axId val="1742151263"/>
      </c:barChart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중간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3-4A33-B2E7-9FB69D365C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'기타작업-1'!$B$3:$B$8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'기타작업-1'!$C$3:$C$8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A-4704-AE62-6D4F4E7C4A86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기말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ysClr val="windowText" lastClr="000000">
                    <a:alpha val="93000"/>
                  </a:sysClr>
                </a:solidFill>
              </a:ln>
              <a:effectLst/>
            </c:spPr>
          </c:marker>
          <c:cat>
            <c:strRef>
              <c:f>'기타작업-1'!$B$3:$B$8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'기타작업-1'!$D$3:$D$8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A-4704-AE62-6D4F4E7C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742155103"/>
        <c:axId val="1742151263"/>
      </c:lineChart>
      <c:catAx>
        <c:axId val="1742155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2151263"/>
        <c:crosses val="autoZero"/>
        <c:auto val="1"/>
        <c:lblAlgn val="ctr"/>
        <c:lblOffset val="100"/>
        <c:noMultiLvlLbl val="0"/>
      </c:catAx>
      <c:valAx>
        <c:axId val="174215126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215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10</xdr:col>
          <xdr:colOff>0</xdr:colOff>
          <xdr:row>6</xdr:row>
          <xdr:rowOff>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상위요금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0</xdr:row>
          <xdr:rowOff>83820</xdr:rowOff>
        </xdr:from>
        <xdr:to>
          <xdr:col>4</xdr:col>
          <xdr:colOff>647700</xdr:colOff>
          <xdr:row>1</xdr:row>
          <xdr:rowOff>106680</xdr:rowOff>
        </xdr:to>
        <xdr:sp macro="" textlink="">
          <xdr:nvSpPr>
            <xdr:cNvPr id="2049" name="cmd요금내역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I35"/>
  <sheetViews>
    <sheetView topLeftCell="A11" workbookViewId="0">
      <selection activeCell="C11" sqref="C11"/>
    </sheetView>
  </sheetViews>
  <sheetFormatPr defaultRowHeight="17.399999999999999"/>
  <cols>
    <col min="1" max="1" width="11.19921875" customWidth="1"/>
    <col min="2" max="2" width="5.59765625" customWidth="1"/>
    <col min="3" max="3" width="13.19921875" bestFit="1" customWidth="1"/>
    <col min="4" max="4" width="7.59765625" customWidth="1"/>
    <col min="5" max="5" width="7.5" customWidth="1"/>
    <col min="6" max="6" width="9.5" customWidth="1"/>
    <col min="7" max="7" width="5.69921875" customWidth="1"/>
    <col min="8" max="8" width="9.19921875" bestFit="1" customWidth="1"/>
    <col min="9" max="9" width="5.59765625" customWidth="1"/>
  </cols>
  <sheetData>
    <row r="2" spans="1:9" ht="21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4" spans="1: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>
      <c r="A5" s="1" t="s">
        <v>10</v>
      </c>
      <c r="B5" s="1" t="s">
        <v>11</v>
      </c>
      <c r="C5" s="2">
        <v>44051</v>
      </c>
      <c r="D5" s="1">
        <v>25</v>
      </c>
      <c r="E5" s="1">
        <v>5</v>
      </c>
      <c r="F5" s="1">
        <f t="shared" ref="F5:F23" ca="1" si="0">YEAR(TODAY())-YEAR(C5)</f>
        <v>5</v>
      </c>
      <c r="G5" s="1">
        <f t="shared" ref="G5:G23" si="1">SUM(D5:E5)</f>
        <v>30</v>
      </c>
      <c r="H5" s="3">
        <f t="shared" ref="H5:H23" si="2">E5*IF(B5="A",1000,IF(B5="B",2000,3000))</f>
        <v>5000</v>
      </c>
      <c r="I5" s="1">
        <f t="shared" ref="I5:I23" si="3">RANK(G5,$G$5:$G$23)</f>
        <v>16</v>
      </c>
    </row>
    <row r="6" spans="1:9">
      <c r="A6" s="1" t="s">
        <v>12</v>
      </c>
      <c r="B6" s="1" t="s">
        <v>13</v>
      </c>
      <c r="C6" s="2">
        <v>44763</v>
      </c>
      <c r="D6" s="1">
        <v>15</v>
      </c>
      <c r="E6" s="1">
        <v>20</v>
      </c>
      <c r="F6" s="1">
        <f t="shared" ca="1" si="0"/>
        <v>3</v>
      </c>
      <c r="G6" s="1">
        <f t="shared" si="1"/>
        <v>35</v>
      </c>
      <c r="H6" s="3">
        <f t="shared" si="2"/>
        <v>40000</v>
      </c>
      <c r="I6" s="1">
        <f t="shared" si="3"/>
        <v>12</v>
      </c>
    </row>
    <row r="7" spans="1:9">
      <c r="A7" s="1" t="s">
        <v>14</v>
      </c>
      <c r="B7" s="1" t="s">
        <v>13</v>
      </c>
      <c r="C7" s="2">
        <v>45170</v>
      </c>
      <c r="D7" s="1">
        <v>32</v>
      </c>
      <c r="E7" s="1">
        <v>9</v>
      </c>
      <c r="F7" s="1">
        <f t="shared" ca="1" si="0"/>
        <v>2</v>
      </c>
      <c r="G7" s="1">
        <f t="shared" si="1"/>
        <v>41</v>
      </c>
      <c r="H7" s="3">
        <f t="shared" si="2"/>
        <v>18000</v>
      </c>
      <c r="I7" s="1">
        <f t="shared" si="3"/>
        <v>10</v>
      </c>
    </row>
    <row r="8" spans="1:9">
      <c r="A8" s="1" t="s">
        <v>15</v>
      </c>
      <c r="B8" s="1" t="s">
        <v>11</v>
      </c>
      <c r="C8" s="2">
        <v>44805</v>
      </c>
      <c r="D8" s="1">
        <v>22</v>
      </c>
      <c r="E8" s="1">
        <v>25</v>
      </c>
      <c r="F8" s="1">
        <f t="shared" ca="1" si="0"/>
        <v>3</v>
      </c>
      <c r="G8" s="1">
        <f t="shared" si="1"/>
        <v>47</v>
      </c>
      <c r="H8" s="3">
        <f t="shared" si="2"/>
        <v>25000</v>
      </c>
      <c r="I8" s="1">
        <f t="shared" si="3"/>
        <v>6</v>
      </c>
    </row>
    <row r="9" spans="1:9">
      <c r="A9" s="1" t="s">
        <v>16</v>
      </c>
      <c r="B9" s="1" t="s">
        <v>13</v>
      </c>
      <c r="C9" s="2">
        <v>45171</v>
      </c>
      <c r="D9" s="1">
        <v>18</v>
      </c>
      <c r="E9" s="1">
        <v>9</v>
      </c>
      <c r="F9" s="1">
        <f t="shared" ca="1" si="0"/>
        <v>2</v>
      </c>
      <c r="G9" s="1">
        <f t="shared" si="1"/>
        <v>27</v>
      </c>
      <c r="H9" s="3">
        <f t="shared" si="2"/>
        <v>18000</v>
      </c>
      <c r="I9" s="1">
        <f t="shared" si="3"/>
        <v>19</v>
      </c>
    </row>
    <row r="10" spans="1:9">
      <c r="A10" s="1" t="s">
        <v>17</v>
      </c>
      <c r="B10" s="1" t="s">
        <v>11</v>
      </c>
      <c r="C10" s="2">
        <v>44257</v>
      </c>
      <c r="D10" s="1">
        <v>15</v>
      </c>
      <c r="E10" s="1">
        <v>25</v>
      </c>
      <c r="F10" s="1">
        <f t="shared" ca="1" si="0"/>
        <v>4</v>
      </c>
      <c r="G10" s="1">
        <f t="shared" si="1"/>
        <v>40</v>
      </c>
      <c r="H10" s="3">
        <f t="shared" si="2"/>
        <v>25000</v>
      </c>
      <c r="I10" s="1">
        <f t="shared" si="3"/>
        <v>11</v>
      </c>
    </row>
    <row r="11" spans="1:9">
      <c r="A11" s="1" t="s">
        <v>18</v>
      </c>
      <c r="B11" s="1" t="s">
        <v>19</v>
      </c>
      <c r="C11" s="2">
        <v>44602</v>
      </c>
      <c r="D11" s="1">
        <v>25</v>
      </c>
      <c r="E11" s="1">
        <v>5</v>
      </c>
      <c r="F11" s="1">
        <f t="shared" ca="1" si="0"/>
        <v>3</v>
      </c>
      <c r="G11" s="1">
        <f t="shared" si="1"/>
        <v>30</v>
      </c>
      <c r="H11" s="3">
        <f t="shared" si="2"/>
        <v>15000</v>
      </c>
      <c r="I11" s="1">
        <f t="shared" si="3"/>
        <v>16</v>
      </c>
    </row>
    <row r="12" spans="1:9">
      <c r="A12" s="1" t="s">
        <v>14</v>
      </c>
      <c r="B12" s="1" t="s">
        <v>11</v>
      </c>
      <c r="C12" s="4">
        <v>44854</v>
      </c>
      <c r="D12" s="1">
        <v>34</v>
      </c>
      <c r="E12" s="1">
        <v>18</v>
      </c>
      <c r="F12" s="1">
        <f t="shared" ca="1" si="0"/>
        <v>3</v>
      </c>
      <c r="G12" s="1">
        <f t="shared" si="1"/>
        <v>52</v>
      </c>
      <c r="H12" s="3">
        <f t="shared" si="2"/>
        <v>18000</v>
      </c>
      <c r="I12" s="1">
        <f t="shared" si="3"/>
        <v>4</v>
      </c>
    </row>
    <row r="13" spans="1:9">
      <c r="A13" s="1" t="s">
        <v>17</v>
      </c>
      <c r="B13" s="1" t="s">
        <v>13</v>
      </c>
      <c r="C13" s="4">
        <v>45220</v>
      </c>
      <c r="D13" s="1">
        <v>30</v>
      </c>
      <c r="E13" s="1">
        <v>5</v>
      </c>
      <c r="F13" s="1">
        <f t="shared" ca="1" si="0"/>
        <v>2</v>
      </c>
      <c r="G13" s="1">
        <f t="shared" si="1"/>
        <v>35</v>
      </c>
      <c r="H13" s="3">
        <f t="shared" si="2"/>
        <v>10000</v>
      </c>
      <c r="I13" s="1">
        <f t="shared" si="3"/>
        <v>12</v>
      </c>
    </row>
    <row r="14" spans="1:9">
      <c r="A14" s="1" t="s">
        <v>18</v>
      </c>
      <c r="B14" s="1" t="s">
        <v>11</v>
      </c>
      <c r="C14" s="4">
        <v>44856</v>
      </c>
      <c r="D14" s="1">
        <v>28</v>
      </c>
      <c r="E14" s="1">
        <v>30</v>
      </c>
      <c r="F14" s="1">
        <f t="shared" ca="1" si="0"/>
        <v>3</v>
      </c>
      <c r="G14" s="1">
        <f t="shared" si="1"/>
        <v>58</v>
      </c>
      <c r="H14" s="3">
        <f t="shared" si="2"/>
        <v>30000</v>
      </c>
      <c r="I14" s="1">
        <f t="shared" si="3"/>
        <v>2</v>
      </c>
    </row>
    <row r="15" spans="1:9">
      <c r="A15" s="1" t="s">
        <v>14</v>
      </c>
      <c r="B15" s="1" t="s">
        <v>19</v>
      </c>
      <c r="C15" s="4">
        <v>45005</v>
      </c>
      <c r="D15" s="1">
        <v>38</v>
      </c>
      <c r="E15" s="1">
        <v>25</v>
      </c>
      <c r="F15" s="1">
        <f t="shared" ca="1" si="0"/>
        <v>2</v>
      </c>
      <c r="G15" s="1">
        <f t="shared" si="1"/>
        <v>63</v>
      </c>
      <c r="H15" s="3">
        <f t="shared" si="2"/>
        <v>75000</v>
      </c>
      <c r="I15" s="1">
        <f t="shared" si="3"/>
        <v>1</v>
      </c>
    </row>
    <row r="16" spans="1:9">
      <c r="A16" s="1" t="s">
        <v>15</v>
      </c>
      <c r="B16" s="1" t="s">
        <v>11</v>
      </c>
      <c r="C16" s="4">
        <v>45006</v>
      </c>
      <c r="D16" s="1">
        <v>30</v>
      </c>
      <c r="E16" s="1">
        <v>5</v>
      </c>
      <c r="F16" s="1">
        <f t="shared" ca="1" si="0"/>
        <v>2</v>
      </c>
      <c r="G16" s="1">
        <f t="shared" si="1"/>
        <v>35</v>
      </c>
      <c r="H16" s="3">
        <f t="shared" si="2"/>
        <v>5000</v>
      </c>
      <c r="I16" s="1">
        <f t="shared" si="3"/>
        <v>12</v>
      </c>
    </row>
    <row r="17" spans="1:9">
      <c r="A17" s="1" t="s">
        <v>16</v>
      </c>
      <c r="B17" s="1" t="s">
        <v>13</v>
      </c>
      <c r="C17" s="4">
        <v>44277</v>
      </c>
      <c r="D17" s="1">
        <v>36</v>
      </c>
      <c r="E17" s="1">
        <v>18</v>
      </c>
      <c r="F17" s="1">
        <f t="shared" ca="1" si="0"/>
        <v>4</v>
      </c>
      <c r="G17" s="1">
        <f t="shared" si="1"/>
        <v>54</v>
      </c>
      <c r="H17" s="3">
        <f t="shared" si="2"/>
        <v>36000</v>
      </c>
      <c r="I17" s="1">
        <f t="shared" si="3"/>
        <v>3</v>
      </c>
    </row>
    <row r="18" spans="1:9">
      <c r="A18" s="1" t="s">
        <v>16</v>
      </c>
      <c r="B18" s="1" t="s">
        <v>11</v>
      </c>
      <c r="C18" s="4">
        <v>44643</v>
      </c>
      <c r="D18" s="1">
        <v>24</v>
      </c>
      <c r="E18" s="1">
        <v>18</v>
      </c>
      <c r="F18" s="1">
        <f t="shared" ca="1" si="0"/>
        <v>3</v>
      </c>
      <c r="G18" s="1">
        <f t="shared" si="1"/>
        <v>42</v>
      </c>
      <c r="H18" s="3">
        <f t="shared" si="2"/>
        <v>18000</v>
      </c>
      <c r="I18" s="1">
        <f t="shared" si="3"/>
        <v>8</v>
      </c>
    </row>
    <row r="19" spans="1:9">
      <c r="A19" s="1" t="s">
        <v>17</v>
      </c>
      <c r="B19" s="1" t="s">
        <v>19</v>
      </c>
      <c r="C19" s="2">
        <v>44257</v>
      </c>
      <c r="D19" s="1">
        <v>32</v>
      </c>
      <c r="E19" s="1">
        <v>19</v>
      </c>
      <c r="F19" s="1">
        <f t="shared" ca="1" si="0"/>
        <v>4</v>
      </c>
      <c r="G19" s="1">
        <f t="shared" si="1"/>
        <v>51</v>
      </c>
      <c r="H19" s="3">
        <f t="shared" si="2"/>
        <v>57000</v>
      </c>
      <c r="I19" s="1">
        <f t="shared" si="3"/>
        <v>5</v>
      </c>
    </row>
    <row r="20" spans="1:9">
      <c r="A20" s="1" t="s">
        <v>18</v>
      </c>
      <c r="B20" s="1" t="s">
        <v>11</v>
      </c>
      <c r="C20" s="2">
        <v>44602</v>
      </c>
      <c r="D20" s="1">
        <v>22</v>
      </c>
      <c r="E20" s="1">
        <v>20</v>
      </c>
      <c r="F20" s="1">
        <f t="shared" ca="1" si="0"/>
        <v>3</v>
      </c>
      <c r="G20" s="1">
        <f t="shared" si="1"/>
        <v>42</v>
      </c>
      <c r="H20" s="3">
        <f t="shared" si="2"/>
        <v>20000</v>
      </c>
      <c r="I20" s="1">
        <f t="shared" si="3"/>
        <v>8</v>
      </c>
    </row>
    <row r="21" spans="1:9">
      <c r="A21" s="1" t="s">
        <v>14</v>
      </c>
      <c r="B21" s="1" t="s">
        <v>13</v>
      </c>
      <c r="C21" s="4">
        <v>44855</v>
      </c>
      <c r="D21" s="1">
        <v>18</v>
      </c>
      <c r="E21" s="1">
        <v>10</v>
      </c>
      <c r="F21" s="1">
        <f t="shared" ca="1" si="0"/>
        <v>3</v>
      </c>
      <c r="G21" s="1">
        <f t="shared" si="1"/>
        <v>28</v>
      </c>
      <c r="H21" s="3">
        <f t="shared" si="2"/>
        <v>20000</v>
      </c>
      <c r="I21" s="1">
        <f t="shared" si="3"/>
        <v>18</v>
      </c>
    </row>
    <row r="22" spans="1:9">
      <c r="A22" s="1" t="s">
        <v>17</v>
      </c>
      <c r="B22" s="1" t="s">
        <v>11</v>
      </c>
      <c r="C22" s="4">
        <v>44866</v>
      </c>
      <c r="D22" s="1">
        <v>15</v>
      </c>
      <c r="E22" s="1">
        <v>19</v>
      </c>
      <c r="F22" s="1">
        <f t="shared" ca="1" si="0"/>
        <v>3</v>
      </c>
      <c r="G22" s="1">
        <f t="shared" si="1"/>
        <v>34</v>
      </c>
      <c r="H22" s="3">
        <f t="shared" si="2"/>
        <v>19000</v>
      </c>
      <c r="I22" s="1">
        <f t="shared" si="3"/>
        <v>15</v>
      </c>
    </row>
    <row r="23" spans="1:9">
      <c r="A23" s="1" t="s">
        <v>18</v>
      </c>
      <c r="B23" s="1" t="s">
        <v>19</v>
      </c>
      <c r="C23" s="2">
        <v>44630</v>
      </c>
      <c r="D23" s="1">
        <v>25</v>
      </c>
      <c r="E23" s="1">
        <v>20</v>
      </c>
      <c r="F23" s="1">
        <f t="shared" ca="1" si="0"/>
        <v>3</v>
      </c>
      <c r="G23" s="1">
        <f t="shared" si="1"/>
        <v>45</v>
      </c>
      <c r="H23" s="3">
        <f t="shared" si="2"/>
        <v>60000</v>
      </c>
      <c r="I23" s="1">
        <f t="shared" si="3"/>
        <v>7</v>
      </c>
    </row>
    <row r="25" spans="1:9">
      <c r="A25" s="25" t="s">
        <v>149</v>
      </c>
    </row>
    <row r="26" spans="1:9">
      <c r="A26" t="b">
        <f>OR($G5&gt;=LARGE($G$5:$G$23,3),$G5&lt;=SMALL($G$5:$G$23,3))</f>
        <v>1</v>
      </c>
    </row>
    <row r="28" spans="1:9">
      <c r="A28" s="1" t="s">
        <v>1</v>
      </c>
      <c r="B28" s="1" t="s">
        <v>2</v>
      </c>
      <c r="C28" s="1" t="s">
        <v>7</v>
      </c>
      <c r="D28" s="1" t="s">
        <v>8</v>
      </c>
    </row>
    <row r="29" spans="1:9">
      <c r="A29" s="1" t="s">
        <v>10</v>
      </c>
      <c r="B29" s="1" t="s">
        <v>11</v>
      </c>
      <c r="C29" s="1">
        <v>30</v>
      </c>
      <c r="D29" s="3">
        <v>5000</v>
      </c>
    </row>
    <row r="30" spans="1:9">
      <c r="A30" s="1" t="s">
        <v>16</v>
      </c>
      <c r="B30" s="1" t="s">
        <v>13</v>
      </c>
      <c r="C30" s="1">
        <v>27</v>
      </c>
      <c r="D30" s="3">
        <v>18000</v>
      </c>
    </row>
    <row r="31" spans="1:9">
      <c r="A31" s="1" t="s">
        <v>18</v>
      </c>
      <c r="B31" s="1" t="s">
        <v>19</v>
      </c>
      <c r="C31" s="1">
        <v>30</v>
      </c>
      <c r="D31" s="3">
        <v>15000</v>
      </c>
    </row>
    <row r="32" spans="1:9">
      <c r="A32" s="1" t="s">
        <v>18</v>
      </c>
      <c r="B32" s="1" t="s">
        <v>11</v>
      </c>
      <c r="C32" s="1">
        <v>58</v>
      </c>
      <c r="D32" s="3">
        <v>30000</v>
      </c>
    </row>
    <row r="33" spans="1:4">
      <c r="A33" s="1" t="s">
        <v>14</v>
      </c>
      <c r="B33" s="1" t="s">
        <v>19</v>
      </c>
      <c r="C33" s="1">
        <v>63</v>
      </c>
      <c r="D33" s="3">
        <v>75000</v>
      </c>
    </row>
    <row r="34" spans="1:4">
      <c r="A34" s="1" t="s">
        <v>16</v>
      </c>
      <c r="B34" s="1" t="s">
        <v>13</v>
      </c>
      <c r="C34" s="1">
        <v>54</v>
      </c>
      <c r="D34" s="3">
        <v>36000</v>
      </c>
    </row>
    <row r="35" spans="1:4">
      <c r="A35" s="1" t="s">
        <v>14</v>
      </c>
      <c r="B35" s="1" t="s">
        <v>13</v>
      </c>
      <c r="C35" s="1">
        <v>28</v>
      </c>
      <c r="D35" s="3">
        <v>20000</v>
      </c>
    </row>
  </sheetData>
  <mergeCells count="1">
    <mergeCell ref="A2:I2"/>
  </mergeCells>
  <phoneticPr fontId="1" type="noConversion"/>
  <pageMargins left="0.7" right="0.7" top="0.75" bottom="0.75" header="0.3" footer="0.3"/>
  <ignoredErrors>
    <ignoredError sqref="G5:G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K56"/>
  <sheetViews>
    <sheetView workbookViewId="0"/>
  </sheetViews>
  <sheetFormatPr defaultRowHeight="17.399999999999999"/>
  <cols>
    <col min="1" max="1" width="10.19921875" customWidth="1"/>
    <col min="2" max="2" width="9.19921875" customWidth="1"/>
    <col min="3" max="3" width="10.3984375" customWidth="1"/>
    <col min="4" max="4" width="6.8984375" customWidth="1"/>
    <col min="5" max="5" width="13.19921875" customWidth="1"/>
    <col min="6" max="6" width="11.8984375" customWidth="1"/>
    <col min="7" max="7" width="11.3984375" customWidth="1"/>
    <col min="8" max="8" width="8.59765625" customWidth="1"/>
    <col min="9" max="9" width="11.3984375" customWidth="1"/>
    <col min="10" max="10" width="11.69921875" customWidth="1"/>
    <col min="11" max="11" width="9.09765625" customWidth="1"/>
  </cols>
  <sheetData>
    <row r="1" spans="1:11">
      <c r="A1" t="s">
        <v>20</v>
      </c>
      <c r="B1" t="s">
        <v>21</v>
      </c>
    </row>
    <row r="2" spans="1:11">
      <c r="A2" s="1" t="s">
        <v>22</v>
      </c>
      <c r="B2" s="1" t="s">
        <v>23</v>
      </c>
      <c r="C2" s="1" t="s">
        <v>24</v>
      </c>
      <c r="D2" s="1" t="s">
        <v>25</v>
      </c>
      <c r="E2" s="5" t="s">
        <v>26</v>
      </c>
      <c r="G2" t="s">
        <v>27</v>
      </c>
      <c r="H2" t="s">
        <v>28</v>
      </c>
    </row>
    <row r="3" spans="1:11">
      <c r="A3" s="6" t="s">
        <v>29</v>
      </c>
      <c r="B3" s="6" t="s">
        <v>30</v>
      </c>
      <c r="C3" s="6" t="s">
        <v>31</v>
      </c>
      <c r="D3" s="6">
        <v>205</v>
      </c>
      <c r="E3" s="6"/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</row>
    <row r="4" spans="1:11">
      <c r="A4" s="6" t="s">
        <v>37</v>
      </c>
      <c r="B4" s="6" t="s">
        <v>38</v>
      </c>
      <c r="C4" s="6" t="s">
        <v>39</v>
      </c>
      <c r="D4" s="6">
        <v>100</v>
      </c>
      <c r="E4" s="6"/>
      <c r="G4" s="6" t="s">
        <v>40</v>
      </c>
      <c r="H4" s="6">
        <v>30</v>
      </c>
      <c r="I4" s="6">
        <v>120</v>
      </c>
      <c r="J4" s="6">
        <v>70</v>
      </c>
      <c r="K4" s="6">
        <v>35</v>
      </c>
    </row>
    <row r="5" spans="1:11">
      <c r="A5" s="6" t="s">
        <v>41</v>
      </c>
      <c r="B5" s="6" t="s">
        <v>42</v>
      </c>
      <c r="C5" s="6" t="s">
        <v>39</v>
      </c>
      <c r="D5" s="6">
        <v>150</v>
      </c>
      <c r="E5" s="6"/>
      <c r="G5" s="6" t="s">
        <v>43</v>
      </c>
      <c r="H5" s="6">
        <v>0.02</v>
      </c>
      <c r="I5" s="6">
        <v>0.05</v>
      </c>
      <c r="J5" s="6">
        <v>0.04</v>
      </c>
      <c r="K5" s="6">
        <v>0.03</v>
      </c>
    </row>
    <row r="6" spans="1:11">
      <c r="A6" s="6" t="s">
        <v>41</v>
      </c>
      <c r="B6" s="6" t="s">
        <v>44</v>
      </c>
      <c r="C6" s="6" t="s">
        <v>45</v>
      </c>
      <c r="D6" s="6">
        <v>105</v>
      </c>
      <c r="E6" s="6"/>
    </row>
    <row r="7" spans="1:11">
      <c r="A7" s="6" t="s">
        <v>41</v>
      </c>
      <c r="B7" s="6" t="s">
        <v>46</v>
      </c>
      <c r="C7" s="6" t="s">
        <v>31</v>
      </c>
      <c r="D7" s="6">
        <v>100</v>
      </c>
      <c r="E7" s="6"/>
    </row>
    <row r="8" spans="1:11">
      <c r="A8" s="6" t="s">
        <v>41</v>
      </c>
      <c r="B8" s="6" t="s">
        <v>47</v>
      </c>
      <c r="C8" s="6" t="s">
        <v>48</v>
      </c>
      <c r="D8" s="6">
        <v>200</v>
      </c>
      <c r="E8" s="6"/>
    </row>
    <row r="9" spans="1:11">
      <c r="A9" s="6" t="s">
        <v>29</v>
      </c>
      <c r="B9" s="6" t="s">
        <v>49</v>
      </c>
      <c r="C9" s="6" t="s">
        <v>48</v>
      </c>
      <c r="D9" s="6">
        <v>170</v>
      </c>
      <c r="E9" s="6"/>
    </row>
    <row r="10" spans="1:11">
      <c r="A10" s="6" t="s">
        <v>37</v>
      </c>
      <c r="B10" s="6" t="s">
        <v>50</v>
      </c>
      <c r="C10" s="6" t="s">
        <v>51</v>
      </c>
      <c r="D10" s="6">
        <v>150</v>
      </c>
      <c r="E10" s="6"/>
    </row>
    <row r="11" spans="1:11">
      <c r="A11" s="6" t="s">
        <v>41</v>
      </c>
      <c r="B11" s="6" t="s">
        <v>52</v>
      </c>
      <c r="C11" s="6" t="s">
        <v>51</v>
      </c>
      <c r="D11" s="6">
        <v>220</v>
      </c>
      <c r="E11" s="6"/>
    </row>
    <row r="12" spans="1:11">
      <c r="A12" s="6" t="s">
        <v>29</v>
      </c>
      <c r="B12" s="6" t="s">
        <v>53</v>
      </c>
      <c r="C12" s="6" t="s">
        <v>31</v>
      </c>
      <c r="D12" s="6">
        <v>110</v>
      </c>
      <c r="E12" s="6"/>
    </row>
    <row r="14" spans="1:11">
      <c r="A14" t="s">
        <v>54</v>
      </c>
      <c r="B14" t="s">
        <v>96</v>
      </c>
      <c r="I14" t="s">
        <v>55</v>
      </c>
    </row>
    <row r="15" spans="1:11">
      <c r="A15" s="1" t="s">
        <v>56</v>
      </c>
      <c r="B15" s="1" t="s">
        <v>57</v>
      </c>
      <c r="C15" s="1" t="s">
        <v>58</v>
      </c>
      <c r="D15" s="1" t="s">
        <v>59</v>
      </c>
      <c r="E15" s="1" t="s">
        <v>60</v>
      </c>
      <c r="F15" s="1" t="s">
        <v>61</v>
      </c>
      <c r="G15" s="5" t="s">
        <v>62</v>
      </c>
      <c r="I15" s="27" t="s">
        <v>63</v>
      </c>
      <c r="J15" s="28"/>
      <c r="K15" s="5" t="s">
        <v>64</v>
      </c>
    </row>
    <row r="16" spans="1:11">
      <c r="A16" s="1">
        <v>3</v>
      </c>
      <c r="B16" s="1" t="s">
        <v>65</v>
      </c>
      <c r="C16" s="6">
        <v>75</v>
      </c>
      <c r="D16" s="6">
        <v>73</v>
      </c>
      <c r="E16" s="6">
        <v>80</v>
      </c>
      <c r="F16" s="6">
        <f t="shared" ref="F16:F25" si="0">SUM(C16:E16)</f>
        <v>228</v>
      </c>
      <c r="G16" s="1"/>
      <c r="I16" s="1">
        <v>0</v>
      </c>
      <c r="J16" s="6">
        <v>180</v>
      </c>
      <c r="K16" s="6"/>
    </row>
    <row r="17" spans="1:11">
      <c r="A17" s="1">
        <v>2</v>
      </c>
      <c r="B17" s="1" t="s">
        <v>66</v>
      </c>
      <c r="C17" s="6">
        <v>79</v>
      </c>
      <c r="D17" s="6">
        <v>71</v>
      </c>
      <c r="E17" s="6">
        <v>70</v>
      </c>
      <c r="F17" s="6">
        <f t="shared" si="0"/>
        <v>220</v>
      </c>
      <c r="G17" s="1"/>
      <c r="I17" s="1">
        <v>181</v>
      </c>
      <c r="J17" s="6">
        <v>210</v>
      </c>
      <c r="K17" s="6"/>
    </row>
    <row r="18" spans="1:11">
      <c r="A18" s="1">
        <v>1</v>
      </c>
      <c r="B18" s="1" t="s">
        <v>67</v>
      </c>
      <c r="C18" s="6">
        <v>71</v>
      </c>
      <c r="D18" s="6">
        <v>68</v>
      </c>
      <c r="E18" s="6">
        <v>64</v>
      </c>
      <c r="F18" s="6">
        <f t="shared" si="0"/>
        <v>203</v>
      </c>
      <c r="G18" s="1"/>
      <c r="I18" s="1">
        <v>211</v>
      </c>
      <c r="J18" s="6">
        <v>240</v>
      </c>
      <c r="K18" s="6"/>
    </row>
    <row r="19" spans="1:11">
      <c r="A19" s="1">
        <v>3</v>
      </c>
      <c r="B19" s="1" t="s">
        <v>68</v>
      </c>
      <c r="C19" s="6">
        <v>85</v>
      </c>
      <c r="D19" s="6">
        <v>90</v>
      </c>
      <c r="E19" s="6">
        <v>98</v>
      </c>
      <c r="F19" s="6">
        <f t="shared" si="0"/>
        <v>273</v>
      </c>
      <c r="G19" s="1"/>
      <c r="I19" s="1">
        <v>241</v>
      </c>
      <c r="J19" s="6">
        <v>270</v>
      </c>
      <c r="K19" s="6"/>
    </row>
    <row r="20" spans="1:11">
      <c r="A20" s="1">
        <v>1</v>
      </c>
      <c r="B20" s="1" t="s">
        <v>69</v>
      </c>
      <c r="C20" s="6">
        <v>77</v>
      </c>
      <c r="D20" s="6">
        <v>75</v>
      </c>
      <c r="E20" s="6">
        <v>79</v>
      </c>
      <c r="F20" s="6">
        <f t="shared" si="0"/>
        <v>231</v>
      </c>
      <c r="G20" s="1"/>
      <c r="I20" s="1">
        <v>271</v>
      </c>
      <c r="J20" s="6">
        <v>300</v>
      </c>
      <c r="K20" s="6"/>
    </row>
    <row r="21" spans="1:11">
      <c r="A21" s="1">
        <v>2</v>
      </c>
      <c r="B21" s="1" t="s">
        <v>70</v>
      </c>
      <c r="C21" s="6">
        <v>88</v>
      </c>
      <c r="D21" s="6">
        <v>83</v>
      </c>
      <c r="E21" s="6">
        <v>79</v>
      </c>
      <c r="F21" s="6">
        <f t="shared" si="0"/>
        <v>250</v>
      </c>
      <c r="G21" s="1"/>
    </row>
    <row r="22" spans="1:11">
      <c r="A22" s="1">
        <v>1</v>
      </c>
      <c r="B22" s="1" t="s">
        <v>71</v>
      </c>
      <c r="C22" s="6">
        <v>55</v>
      </c>
      <c r="D22" s="6">
        <v>65</v>
      </c>
      <c r="E22" s="6">
        <v>58</v>
      </c>
      <c r="F22" s="6">
        <f t="shared" si="0"/>
        <v>178</v>
      </c>
      <c r="G22" s="1"/>
      <c r="I22" s="7"/>
      <c r="J22" s="7"/>
      <c r="K22" s="7"/>
    </row>
    <row r="23" spans="1:11">
      <c r="A23" s="1">
        <v>3</v>
      </c>
      <c r="B23" s="1" t="s">
        <v>72</v>
      </c>
      <c r="C23" s="6">
        <v>80</v>
      </c>
      <c r="D23" s="6">
        <v>94</v>
      </c>
      <c r="E23" s="6">
        <v>94</v>
      </c>
      <c r="F23" s="6">
        <f t="shared" si="0"/>
        <v>268</v>
      </c>
      <c r="G23" s="1"/>
      <c r="I23" s="7"/>
      <c r="J23" s="7"/>
      <c r="K23" s="7"/>
    </row>
    <row r="24" spans="1:11">
      <c r="A24" s="1">
        <v>2</v>
      </c>
      <c r="B24" s="1" t="s">
        <v>73</v>
      </c>
      <c r="C24" s="6">
        <v>90</v>
      </c>
      <c r="D24" s="6">
        <v>92</v>
      </c>
      <c r="E24" s="6">
        <v>88</v>
      </c>
      <c r="F24" s="6">
        <f t="shared" si="0"/>
        <v>270</v>
      </c>
      <c r="G24" s="1"/>
      <c r="I24" s="7"/>
      <c r="J24" s="7"/>
      <c r="K24" s="7"/>
    </row>
    <row r="25" spans="1:11">
      <c r="A25" s="1">
        <v>3</v>
      </c>
      <c r="B25" s="1" t="s">
        <v>74</v>
      </c>
      <c r="C25" s="6">
        <v>90</v>
      </c>
      <c r="D25" s="6">
        <v>80</v>
      </c>
      <c r="E25" s="6">
        <v>91</v>
      </c>
      <c r="F25" s="6">
        <f t="shared" si="0"/>
        <v>261</v>
      </c>
      <c r="G25" s="1"/>
      <c r="I25" s="7"/>
      <c r="J25" s="7"/>
      <c r="K25" s="7"/>
    </row>
    <row r="27" spans="1:11">
      <c r="I27" t="s">
        <v>75</v>
      </c>
    </row>
    <row r="28" spans="1:11">
      <c r="A28" t="s">
        <v>148</v>
      </c>
      <c r="I28" s="8" t="s">
        <v>76</v>
      </c>
      <c r="J28" s="9"/>
    </row>
    <row r="29" spans="1:11">
      <c r="A29" s="1" t="s">
        <v>77</v>
      </c>
      <c r="B29" s="5" t="s">
        <v>78</v>
      </c>
      <c r="I29" s="29"/>
      <c r="J29" s="30"/>
    </row>
    <row r="30" spans="1:11">
      <c r="A30" s="6" t="s">
        <v>79</v>
      </c>
      <c r="B30" s="1"/>
    </row>
    <row r="31" spans="1:11">
      <c r="A31" s="6" t="s">
        <v>80</v>
      </c>
      <c r="B31" s="1"/>
    </row>
    <row r="32" spans="1:11">
      <c r="A32" s="6" t="s">
        <v>81</v>
      </c>
      <c r="B32" s="1"/>
    </row>
    <row r="33" spans="1:9">
      <c r="A33" s="6" t="s">
        <v>82</v>
      </c>
      <c r="B33" s="1"/>
    </row>
    <row r="35" spans="1:9">
      <c r="A35" t="s">
        <v>83</v>
      </c>
    </row>
    <row r="36" spans="1:9">
      <c r="A36" s="1" t="s">
        <v>84</v>
      </c>
      <c r="B36" s="1" t="s">
        <v>85</v>
      </c>
      <c r="C36" s="1" t="s">
        <v>77</v>
      </c>
      <c r="D36" s="1" t="s">
        <v>86</v>
      </c>
      <c r="E36" s="1" t="s">
        <v>87</v>
      </c>
      <c r="F36" s="1" t="s">
        <v>88</v>
      </c>
      <c r="G36" s="1" t="s">
        <v>89</v>
      </c>
      <c r="H36" s="5" t="s">
        <v>90</v>
      </c>
      <c r="I36" s="5" t="s">
        <v>91</v>
      </c>
    </row>
    <row r="37" spans="1:9">
      <c r="A37" s="6">
        <v>1</v>
      </c>
      <c r="B37" s="1" t="s">
        <v>92</v>
      </c>
      <c r="C37" s="1" t="s">
        <v>79</v>
      </c>
      <c r="D37" s="6">
        <v>25</v>
      </c>
      <c r="E37" s="10">
        <v>14000000</v>
      </c>
      <c r="F37" s="11">
        <v>43336</v>
      </c>
      <c r="G37" s="11">
        <v>44432</v>
      </c>
      <c r="H37" s="23"/>
      <c r="I37" s="24"/>
    </row>
    <row r="38" spans="1:9">
      <c r="A38" s="6">
        <v>2</v>
      </c>
      <c r="B38" s="1" t="s">
        <v>92</v>
      </c>
      <c r="C38" s="1" t="s">
        <v>79</v>
      </c>
      <c r="D38" s="6">
        <v>20</v>
      </c>
      <c r="E38" s="10">
        <v>10000000</v>
      </c>
      <c r="F38" s="11">
        <v>41930</v>
      </c>
      <c r="G38" s="11">
        <v>44122</v>
      </c>
      <c r="H38" s="23"/>
      <c r="I38" s="24"/>
    </row>
    <row r="39" spans="1:9">
      <c r="A39" s="6">
        <v>3</v>
      </c>
      <c r="B39" s="1" t="s">
        <v>93</v>
      </c>
      <c r="C39" s="1" t="s">
        <v>80</v>
      </c>
      <c r="D39" s="6">
        <v>70</v>
      </c>
      <c r="E39" s="10">
        <v>160000000</v>
      </c>
      <c r="F39" s="11">
        <v>41964</v>
      </c>
      <c r="G39" s="11">
        <v>44186</v>
      </c>
      <c r="H39" s="23"/>
      <c r="I39" s="24"/>
    </row>
    <row r="40" spans="1:9">
      <c r="A40" s="6">
        <v>4</v>
      </c>
      <c r="B40" s="1" t="s">
        <v>93</v>
      </c>
      <c r="C40" s="1" t="s">
        <v>80</v>
      </c>
      <c r="D40" s="6">
        <v>40</v>
      </c>
      <c r="E40" s="10">
        <v>60000000</v>
      </c>
      <c r="F40" s="11">
        <v>42370</v>
      </c>
      <c r="G40" s="11">
        <v>44197</v>
      </c>
      <c r="H40" s="23"/>
      <c r="I40" s="24"/>
    </row>
    <row r="41" spans="1:9">
      <c r="A41" s="6">
        <v>5</v>
      </c>
      <c r="B41" s="1" t="s">
        <v>92</v>
      </c>
      <c r="C41" s="1" t="s">
        <v>79</v>
      </c>
      <c r="D41" s="6">
        <v>135</v>
      </c>
      <c r="E41" s="10">
        <v>140000000</v>
      </c>
      <c r="F41" s="11">
        <v>44067</v>
      </c>
      <c r="G41" s="11">
        <v>45162</v>
      </c>
      <c r="H41" s="23"/>
      <c r="I41" s="24"/>
    </row>
    <row r="42" spans="1:9">
      <c r="A42" s="6">
        <v>6</v>
      </c>
      <c r="B42" s="1" t="s">
        <v>92</v>
      </c>
      <c r="C42" s="1" t="s">
        <v>79</v>
      </c>
      <c r="D42" s="6">
        <v>35</v>
      </c>
      <c r="E42" s="10">
        <v>15000000</v>
      </c>
      <c r="F42" s="11">
        <v>44491</v>
      </c>
      <c r="G42" s="11">
        <v>44856</v>
      </c>
      <c r="H42" s="23"/>
      <c r="I42" s="24"/>
    </row>
    <row r="43" spans="1:9">
      <c r="A43" s="6">
        <v>7</v>
      </c>
      <c r="B43" s="1" t="s">
        <v>93</v>
      </c>
      <c r="C43" s="1" t="s">
        <v>80</v>
      </c>
      <c r="D43" s="6">
        <v>45</v>
      </c>
      <c r="E43" s="10">
        <v>48000000</v>
      </c>
      <c r="F43" s="11">
        <v>43425</v>
      </c>
      <c r="G43" s="11">
        <v>45281</v>
      </c>
      <c r="H43" s="23"/>
      <c r="I43" s="24"/>
    </row>
    <row r="44" spans="1:9">
      <c r="A44" s="6">
        <v>8</v>
      </c>
      <c r="B44" s="1" t="s">
        <v>93</v>
      </c>
      <c r="C44" s="1" t="s">
        <v>80</v>
      </c>
      <c r="D44" s="6">
        <v>90</v>
      </c>
      <c r="E44" s="10">
        <v>170000000</v>
      </c>
      <c r="F44" s="11">
        <v>44521</v>
      </c>
      <c r="G44" s="11">
        <v>45617</v>
      </c>
      <c r="H44" s="23"/>
      <c r="I44" s="24"/>
    </row>
    <row r="45" spans="1:9">
      <c r="A45" s="6">
        <v>9</v>
      </c>
      <c r="B45" s="1" t="s">
        <v>93</v>
      </c>
      <c r="C45" s="1" t="s">
        <v>80</v>
      </c>
      <c r="D45" s="6">
        <v>50</v>
      </c>
      <c r="E45" s="10">
        <v>60000000</v>
      </c>
      <c r="F45" s="11">
        <v>42795</v>
      </c>
      <c r="G45" s="11">
        <v>44621</v>
      </c>
      <c r="H45" s="23"/>
      <c r="I45" s="24"/>
    </row>
    <row r="46" spans="1:9">
      <c r="A46" s="6">
        <v>10</v>
      </c>
      <c r="B46" s="1" t="s">
        <v>94</v>
      </c>
      <c r="C46" s="1" t="s">
        <v>81</v>
      </c>
      <c r="D46" s="6">
        <v>150</v>
      </c>
      <c r="E46" s="10">
        <v>150000000</v>
      </c>
      <c r="F46" s="11">
        <v>43650</v>
      </c>
      <c r="G46" s="11">
        <v>45111</v>
      </c>
      <c r="H46" s="23"/>
      <c r="I46" s="24"/>
    </row>
    <row r="47" spans="1:9">
      <c r="A47" s="6">
        <v>11</v>
      </c>
      <c r="B47" s="1" t="s">
        <v>95</v>
      </c>
      <c r="C47" s="1" t="s">
        <v>82</v>
      </c>
      <c r="D47" s="6">
        <v>15</v>
      </c>
      <c r="E47" s="10">
        <v>25000000</v>
      </c>
      <c r="F47" s="11">
        <v>39318</v>
      </c>
      <c r="G47" s="11">
        <v>38588</v>
      </c>
      <c r="H47" s="23"/>
      <c r="I47" s="24"/>
    </row>
    <row r="48" spans="1:9">
      <c r="A48" s="6">
        <v>12</v>
      </c>
      <c r="B48" s="1" t="s">
        <v>94</v>
      </c>
      <c r="C48" s="1" t="s">
        <v>81</v>
      </c>
      <c r="D48" s="6">
        <v>32</v>
      </c>
      <c r="E48" s="10">
        <v>30000000</v>
      </c>
      <c r="F48" s="11">
        <v>44069</v>
      </c>
      <c r="G48" s="11">
        <v>45164</v>
      </c>
      <c r="H48" s="23"/>
      <c r="I48" s="24"/>
    </row>
    <row r="49" spans="1:9">
      <c r="A49" s="6">
        <v>13</v>
      </c>
      <c r="B49" s="1" t="s">
        <v>94</v>
      </c>
      <c r="C49" s="1" t="s">
        <v>81</v>
      </c>
      <c r="D49" s="6">
        <v>160</v>
      </c>
      <c r="E49" s="10">
        <v>160000000</v>
      </c>
      <c r="F49" s="11">
        <v>43761</v>
      </c>
      <c r="G49" s="11">
        <v>45222</v>
      </c>
      <c r="H49" s="23"/>
      <c r="I49" s="24"/>
    </row>
    <row r="50" spans="1:9">
      <c r="A50" s="6">
        <v>14</v>
      </c>
      <c r="B50" s="1" t="s">
        <v>94</v>
      </c>
      <c r="C50" s="1" t="s">
        <v>81</v>
      </c>
      <c r="D50" s="6">
        <v>36</v>
      </c>
      <c r="E50" s="10">
        <v>60000000</v>
      </c>
      <c r="F50" s="11">
        <v>44492</v>
      </c>
      <c r="G50" s="11">
        <v>44857</v>
      </c>
      <c r="H50" s="23"/>
      <c r="I50" s="24"/>
    </row>
    <row r="51" spans="1:9">
      <c r="A51" s="6">
        <v>15</v>
      </c>
      <c r="B51" s="1" t="s">
        <v>94</v>
      </c>
      <c r="C51" s="1" t="s">
        <v>81</v>
      </c>
      <c r="D51" s="6">
        <v>39</v>
      </c>
      <c r="E51" s="10">
        <v>60000000</v>
      </c>
      <c r="F51" s="11">
        <v>43031</v>
      </c>
      <c r="G51" s="11">
        <v>44492</v>
      </c>
      <c r="H51" s="23"/>
      <c r="I51" s="24"/>
    </row>
    <row r="52" spans="1:9">
      <c r="A52" s="6">
        <v>16</v>
      </c>
      <c r="B52" s="1" t="s">
        <v>95</v>
      </c>
      <c r="C52" s="1" t="s">
        <v>82</v>
      </c>
      <c r="D52" s="6">
        <v>66</v>
      </c>
      <c r="E52" s="10">
        <v>110000000</v>
      </c>
      <c r="F52" s="11">
        <v>43795</v>
      </c>
      <c r="G52" s="11">
        <v>44891</v>
      </c>
      <c r="H52" s="23"/>
      <c r="I52" s="24"/>
    </row>
    <row r="53" spans="1:9">
      <c r="A53" s="6">
        <v>17</v>
      </c>
      <c r="B53" s="1" t="s">
        <v>95</v>
      </c>
      <c r="C53" s="1" t="s">
        <v>82</v>
      </c>
      <c r="D53" s="6">
        <v>35</v>
      </c>
      <c r="E53" s="10">
        <v>6000000</v>
      </c>
      <c r="F53" s="11">
        <v>44217</v>
      </c>
      <c r="G53" s="11">
        <v>44947</v>
      </c>
      <c r="H53" s="23"/>
      <c r="I53" s="24"/>
    </row>
    <row r="54" spans="1:9">
      <c r="A54" s="6">
        <v>18</v>
      </c>
      <c r="B54" s="1" t="s">
        <v>94</v>
      </c>
      <c r="C54" s="1" t="s">
        <v>81</v>
      </c>
      <c r="D54" s="6">
        <v>110</v>
      </c>
      <c r="E54" s="10">
        <v>120000000</v>
      </c>
      <c r="F54" s="11">
        <v>44049</v>
      </c>
      <c r="G54" s="11">
        <v>45144</v>
      </c>
      <c r="H54" s="23"/>
      <c r="I54" s="24"/>
    </row>
    <row r="55" spans="1:9">
      <c r="A55" s="6">
        <v>19</v>
      </c>
      <c r="B55" s="1" t="s">
        <v>93</v>
      </c>
      <c r="C55" s="1" t="s">
        <v>80</v>
      </c>
      <c r="D55" s="6">
        <v>40</v>
      </c>
      <c r="E55" s="10">
        <v>60000000</v>
      </c>
      <c r="F55" s="11">
        <v>44431</v>
      </c>
      <c r="G55" s="11">
        <v>45892</v>
      </c>
      <c r="H55" s="23"/>
      <c r="I55" s="24"/>
    </row>
    <row r="56" spans="1:9">
      <c r="A56" s="6">
        <v>20</v>
      </c>
      <c r="B56" s="1" t="s">
        <v>95</v>
      </c>
      <c r="C56" s="1" t="s">
        <v>82</v>
      </c>
      <c r="D56" s="6">
        <v>15</v>
      </c>
      <c r="E56" s="10">
        <v>10000000</v>
      </c>
      <c r="F56" s="11">
        <v>43223</v>
      </c>
      <c r="G56" s="11">
        <v>45049</v>
      </c>
      <c r="H56" s="23"/>
      <c r="I56" s="24"/>
    </row>
  </sheetData>
  <mergeCells count="2">
    <mergeCell ref="I15:J15"/>
    <mergeCell ref="I29:J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1:F11"/>
  <sheetViews>
    <sheetView workbookViewId="0"/>
  </sheetViews>
  <sheetFormatPr defaultRowHeight="17.399999999999999"/>
  <sheetData>
    <row r="1" spans="1:6">
      <c r="A1" t="s">
        <v>112</v>
      </c>
    </row>
    <row r="2" spans="1:6">
      <c r="A2" s="1" t="s">
        <v>57</v>
      </c>
      <c r="B2" s="1" t="s">
        <v>97</v>
      </c>
      <c r="C2" s="1" t="s">
        <v>113</v>
      </c>
      <c r="D2" s="1" t="s">
        <v>98</v>
      </c>
      <c r="E2" s="1" t="s">
        <v>114</v>
      </c>
      <c r="F2" s="1" t="s">
        <v>99</v>
      </c>
    </row>
    <row r="3" spans="1:6">
      <c r="A3" s="1" t="s">
        <v>100</v>
      </c>
      <c r="B3" s="1" t="s">
        <v>101</v>
      </c>
      <c r="C3" s="12">
        <v>1</v>
      </c>
      <c r="D3" s="12">
        <v>85</v>
      </c>
      <c r="E3" s="12">
        <v>98</v>
      </c>
      <c r="F3" s="12">
        <v>90</v>
      </c>
    </row>
    <row r="4" spans="1:6">
      <c r="A4" s="1" t="s">
        <v>102</v>
      </c>
      <c r="B4" s="1" t="s">
        <v>103</v>
      </c>
      <c r="C4" s="12">
        <v>3</v>
      </c>
      <c r="D4" s="12">
        <v>90</v>
      </c>
      <c r="E4" s="12">
        <v>94</v>
      </c>
      <c r="F4" s="12">
        <v>100</v>
      </c>
    </row>
    <row r="5" spans="1:6">
      <c r="A5" s="1" t="s">
        <v>104</v>
      </c>
      <c r="B5" s="1" t="s">
        <v>105</v>
      </c>
      <c r="C5" s="12">
        <v>2</v>
      </c>
      <c r="D5" s="12">
        <v>95</v>
      </c>
      <c r="E5" s="12">
        <v>96</v>
      </c>
      <c r="F5" s="12">
        <v>87</v>
      </c>
    </row>
    <row r="6" spans="1:6">
      <c r="A6" s="1" t="s">
        <v>106</v>
      </c>
      <c r="B6" s="1" t="s">
        <v>103</v>
      </c>
      <c r="C6" s="12">
        <v>8</v>
      </c>
      <c r="D6" s="12">
        <v>90</v>
      </c>
      <c r="E6" s="12">
        <v>84</v>
      </c>
      <c r="F6" s="12">
        <v>78</v>
      </c>
    </row>
    <row r="7" spans="1:6">
      <c r="A7" s="1" t="s">
        <v>107</v>
      </c>
      <c r="B7" s="1" t="s">
        <v>101</v>
      </c>
      <c r="C7" s="12">
        <v>5</v>
      </c>
      <c r="D7" s="12">
        <v>96</v>
      </c>
      <c r="E7" s="12">
        <v>90</v>
      </c>
      <c r="F7" s="12">
        <v>50</v>
      </c>
    </row>
    <row r="8" spans="1:6">
      <c r="A8" s="1" t="s">
        <v>108</v>
      </c>
      <c r="B8" s="1" t="s">
        <v>105</v>
      </c>
      <c r="C8" s="12">
        <v>6</v>
      </c>
      <c r="D8" s="12">
        <v>89</v>
      </c>
      <c r="E8" s="12">
        <v>88</v>
      </c>
      <c r="F8" s="12">
        <v>66</v>
      </c>
    </row>
    <row r="9" spans="1:6">
      <c r="A9" s="1" t="s">
        <v>109</v>
      </c>
      <c r="B9" s="1" t="s">
        <v>101</v>
      </c>
      <c r="C9" s="12">
        <v>4</v>
      </c>
      <c r="D9" s="12">
        <v>95</v>
      </c>
      <c r="E9" s="12">
        <v>92</v>
      </c>
      <c r="F9" s="12">
        <v>89</v>
      </c>
    </row>
    <row r="10" spans="1:6">
      <c r="A10" s="1" t="s">
        <v>110</v>
      </c>
      <c r="B10" s="1" t="s">
        <v>105</v>
      </c>
      <c r="C10" s="12">
        <v>2</v>
      </c>
      <c r="D10" s="12">
        <v>75</v>
      </c>
      <c r="E10" s="12">
        <v>65</v>
      </c>
      <c r="F10" s="12">
        <v>50</v>
      </c>
    </row>
    <row r="11" spans="1:6">
      <c r="A11" s="31" t="s">
        <v>115</v>
      </c>
      <c r="B11" s="31"/>
      <c r="C11" s="13">
        <f>AVERAGE(C3:C10)</f>
        <v>3.875</v>
      </c>
      <c r="D11" s="13">
        <f>AVERAGE(D3:D10)</f>
        <v>89.375</v>
      </c>
      <c r="E11" s="13">
        <f>AVERAGE(E3:E10)</f>
        <v>88.375</v>
      </c>
      <c r="F11" s="13">
        <f>AVERAGE(F3:F10)</f>
        <v>76.25</v>
      </c>
    </row>
  </sheetData>
  <mergeCells count="1">
    <mergeCell ref="A11:B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F9"/>
  <sheetViews>
    <sheetView topLeftCell="A7" workbookViewId="0"/>
  </sheetViews>
  <sheetFormatPr defaultRowHeight="17.399999999999999"/>
  <cols>
    <col min="3" max="3" width="10.3984375" customWidth="1"/>
    <col min="4" max="4" width="12.8984375" customWidth="1"/>
    <col min="5" max="5" width="11.3984375" customWidth="1"/>
    <col min="6" max="6" width="12.5" customWidth="1"/>
  </cols>
  <sheetData>
    <row r="1" spans="1:6">
      <c r="B1" t="s">
        <v>116</v>
      </c>
    </row>
    <row r="2" spans="1:6">
      <c r="A2" s="1" t="s">
        <v>117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</row>
    <row r="3" spans="1:6">
      <c r="A3" s="1">
        <v>101</v>
      </c>
      <c r="B3" s="1" t="s">
        <v>123</v>
      </c>
      <c r="C3" s="1">
        <v>67</v>
      </c>
      <c r="D3" s="1">
        <v>76</v>
      </c>
      <c r="E3" s="14">
        <f t="shared" ref="E3:E8" si="0">AVERAGE(C3:D3)</f>
        <v>71.5</v>
      </c>
      <c r="F3" s="1" t="s">
        <v>13</v>
      </c>
    </row>
    <row r="4" spans="1:6">
      <c r="A4" s="1">
        <v>102</v>
      </c>
      <c r="B4" s="1" t="s">
        <v>124</v>
      </c>
      <c r="C4" s="1">
        <v>98</v>
      </c>
      <c r="D4" s="1">
        <v>95</v>
      </c>
      <c r="E4" s="14">
        <f t="shared" si="0"/>
        <v>96.5</v>
      </c>
      <c r="F4" s="1" t="s">
        <v>13</v>
      </c>
    </row>
    <row r="5" spans="1:6">
      <c r="A5" s="1">
        <v>103</v>
      </c>
      <c r="B5" s="1" t="s">
        <v>125</v>
      </c>
      <c r="C5" s="1">
        <v>88</v>
      </c>
      <c r="D5" s="1">
        <v>56</v>
      </c>
      <c r="E5" s="14">
        <f t="shared" si="0"/>
        <v>72</v>
      </c>
      <c r="F5" s="1" t="s">
        <v>11</v>
      </c>
    </row>
    <row r="6" spans="1:6">
      <c r="A6" s="1">
        <v>104</v>
      </c>
      <c r="B6" s="1" t="s">
        <v>126</v>
      </c>
      <c r="C6" s="1">
        <v>83</v>
      </c>
      <c r="D6" s="1">
        <v>78</v>
      </c>
      <c r="E6" s="14">
        <f t="shared" si="0"/>
        <v>80.5</v>
      </c>
      <c r="F6" s="1" t="s">
        <v>127</v>
      </c>
    </row>
    <row r="7" spans="1:6">
      <c r="A7" s="1">
        <v>105</v>
      </c>
      <c r="B7" s="1" t="s">
        <v>128</v>
      </c>
      <c r="C7" s="1">
        <v>65</v>
      </c>
      <c r="D7" s="1">
        <v>77</v>
      </c>
      <c r="E7" s="14">
        <f t="shared" si="0"/>
        <v>71</v>
      </c>
      <c r="F7" s="1" t="s">
        <v>127</v>
      </c>
    </row>
    <row r="8" spans="1:6">
      <c r="A8" s="1">
        <v>106</v>
      </c>
      <c r="B8" s="1" t="s">
        <v>129</v>
      </c>
      <c r="C8" s="1">
        <v>85</v>
      </c>
      <c r="D8" s="1">
        <v>92</v>
      </c>
      <c r="E8" s="14">
        <f t="shared" si="0"/>
        <v>88.5</v>
      </c>
      <c r="F8" s="1" t="s">
        <v>13</v>
      </c>
    </row>
    <row r="9" spans="1:6">
      <c r="A9" s="15"/>
      <c r="B9" s="1" t="s">
        <v>111</v>
      </c>
      <c r="C9" s="1">
        <f>AVERAGE(C3:C8)</f>
        <v>81</v>
      </c>
      <c r="D9" s="1">
        <f>AVERAGE(D3:D8)</f>
        <v>79</v>
      </c>
      <c r="E9" s="14">
        <f>AVERAGE(E3:E8)</f>
        <v>80</v>
      </c>
      <c r="F9" s="15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G10"/>
  <sheetViews>
    <sheetView workbookViewId="0">
      <selection activeCell="K4" sqref="K4"/>
    </sheetView>
  </sheetViews>
  <sheetFormatPr defaultRowHeight="17.399999999999999"/>
  <cols>
    <col min="1" max="1" width="8.59765625" customWidth="1"/>
    <col min="2" max="3" width="9" bestFit="1" customWidth="1"/>
    <col min="7" max="7" width="14" bestFit="1" customWidth="1"/>
    <col min="8" max="8" width="1.8984375" customWidth="1"/>
    <col min="9" max="9" width="7.8984375" customWidth="1"/>
  </cols>
  <sheetData>
    <row r="1" spans="1:7">
      <c r="A1" t="s">
        <v>112</v>
      </c>
    </row>
    <row r="2" spans="1:7">
      <c r="A2" s="1" t="s">
        <v>57</v>
      </c>
      <c r="B2" s="1" t="s">
        <v>97</v>
      </c>
      <c r="C2" s="1" t="s">
        <v>130</v>
      </c>
      <c r="D2" s="1" t="s">
        <v>131</v>
      </c>
      <c r="E2" s="1" t="s">
        <v>99</v>
      </c>
      <c r="F2" s="1" t="s">
        <v>98</v>
      </c>
      <c r="G2" s="1" t="s">
        <v>62</v>
      </c>
    </row>
    <row r="3" spans="1:7">
      <c r="A3" s="1" t="s">
        <v>100</v>
      </c>
      <c r="B3" s="1" t="s">
        <v>101</v>
      </c>
      <c r="C3" s="12">
        <v>1</v>
      </c>
      <c r="D3" s="12">
        <f t="shared" ref="D3:D9" si="0">100-(C3*2)</f>
        <v>98</v>
      </c>
      <c r="E3" s="12">
        <v>90</v>
      </c>
      <c r="F3" s="12">
        <v>88</v>
      </c>
      <c r="G3" s="32">
        <v>92</v>
      </c>
    </row>
    <row r="4" spans="1:7">
      <c r="A4" s="1" t="s">
        <v>102</v>
      </c>
      <c r="B4" s="1" t="s">
        <v>103</v>
      </c>
      <c r="C4" s="12">
        <v>3</v>
      </c>
      <c r="D4" s="12">
        <f t="shared" si="0"/>
        <v>94</v>
      </c>
      <c r="E4" s="12">
        <v>100</v>
      </c>
      <c r="F4" s="12">
        <v>90</v>
      </c>
      <c r="G4" s="32">
        <v>94.6666666666667</v>
      </c>
    </row>
    <row r="5" spans="1:7">
      <c r="A5" s="1" t="s">
        <v>104</v>
      </c>
      <c r="B5" s="1" t="s">
        <v>105</v>
      </c>
      <c r="C5" s="12">
        <v>2</v>
      </c>
      <c r="D5" s="12">
        <f t="shared" si="0"/>
        <v>96</v>
      </c>
      <c r="E5" s="12">
        <v>87</v>
      </c>
      <c r="F5" s="12">
        <v>95</v>
      </c>
      <c r="G5" s="32">
        <v>92.6666666666667</v>
      </c>
    </row>
    <row r="6" spans="1:7">
      <c r="A6" s="1" t="s">
        <v>106</v>
      </c>
      <c r="B6" s="1" t="s">
        <v>103</v>
      </c>
      <c r="C6" s="12">
        <v>8</v>
      </c>
      <c r="D6" s="12">
        <f t="shared" si="0"/>
        <v>84</v>
      </c>
      <c r="E6" s="12">
        <v>78</v>
      </c>
      <c r="F6" s="12">
        <v>80</v>
      </c>
      <c r="G6" s="32">
        <v>80.6666666666667</v>
      </c>
    </row>
    <row r="7" spans="1:7">
      <c r="A7" s="1" t="s">
        <v>107</v>
      </c>
      <c r="B7" s="1" t="s">
        <v>101</v>
      </c>
      <c r="C7" s="12">
        <v>5</v>
      </c>
      <c r="D7" s="12">
        <f t="shared" si="0"/>
        <v>90</v>
      </c>
      <c r="E7" s="12">
        <v>50</v>
      </c>
      <c r="F7" s="12">
        <v>94</v>
      </c>
      <c r="G7" s="32">
        <v>78</v>
      </c>
    </row>
    <row r="8" spans="1:7">
      <c r="A8" s="1" t="s">
        <v>108</v>
      </c>
      <c r="B8" s="1" t="s">
        <v>105</v>
      </c>
      <c r="C8" s="12">
        <v>6</v>
      </c>
      <c r="D8" s="12">
        <f t="shared" si="0"/>
        <v>88</v>
      </c>
      <c r="E8" s="12">
        <v>66</v>
      </c>
      <c r="F8" s="12">
        <v>90</v>
      </c>
      <c r="G8" s="32">
        <v>81.3333333333333</v>
      </c>
    </row>
    <row r="9" spans="1:7">
      <c r="A9" s="1" t="s">
        <v>109</v>
      </c>
      <c r="B9" s="1" t="s">
        <v>101</v>
      </c>
      <c r="C9" s="12">
        <v>4</v>
      </c>
      <c r="D9" s="12">
        <f t="shared" si="0"/>
        <v>92</v>
      </c>
      <c r="E9" s="12">
        <v>89</v>
      </c>
      <c r="F9" s="12">
        <v>88</v>
      </c>
      <c r="G9" s="32">
        <v>89.6666666666667</v>
      </c>
    </row>
    <row r="10" spans="1:7">
      <c r="A10" s="1" t="s">
        <v>110</v>
      </c>
      <c r="B10" s="1" t="s">
        <v>105</v>
      </c>
      <c r="C10" s="12">
        <v>2</v>
      </c>
      <c r="D10" s="12">
        <v>65</v>
      </c>
      <c r="E10" s="12">
        <v>50</v>
      </c>
      <c r="F10" s="12">
        <v>49</v>
      </c>
      <c r="G10" s="32">
        <v>54.6666666666667</v>
      </c>
    </row>
  </sheetData>
  <phoneticPr fontId="1" type="noConversion"/>
  <conditionalFormatting sqref="G3:G10">
    <cfRule type="top10" dxfId="0" priority="1" rank="3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서식적용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10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상위3개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10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E9"/>
  <sheetViews>
    <sheetView tabSelected="1" workbookViewId="0"/>
  </sheetViews>
  <sheetFormatPr defaultRowHeight="17.399999999999999"/>
  <cols>
    <col min="2" max="2" width="11.8984375" bestFit="1" customWidth="1"/>
    <col min="4" max="4" width="11.69921875" customWidth="1"/>
    <col min="5" max="5" width="9.3984375" bestFit="1" customWidth="1"/>
  </cols>
  <sheetData>
    <row r="1" spans="1:5" ht="24">
      <c r="A1" s="16" t="s">
        <v>132</v>
      </c>
    </row>
    <row r="2" spans="1:5" ht="18" thickBot="1">
      <c r="A2" t="s">
        <v>20</v>
      </c>
    </row>
    <row r="3" spans="1:5" ht="18" thickBot="1">
      <c r="A3" s="17" t="s">
        <v>133</v>
      </c>
      <c r="B3" s="18" t="s">
        <v>134</v>
      </c>
      <c r="C3" s="18" t="s">
        <v>135</v>
      </c>
      <c r="D3" s="18" t="s">
        <v>136</v>
      </c>
      <c r="E3" s="19" t="s">
        <v>137</v>
      </c>
    </row>
    <row r="4" spans="1:5">
      <c r="A4" s="20" t="s">
        <v>138</v>
      </c>
      <c r="B4" s="20" t="s">
        <v>139</v>
      </c>
      <c r="C4" s="21">
        <v>15000</v>
      </c>
      <c r="D4" s="22">
        <v>13</v>
      </c>
      <c r="E4" s="21">
        <f>C4+D4*12350</f>
        <v>175550</v>
      </c>
    </row>
    <row r="5" spans="1:5">
      <c r="A5" s="1" t="s">
        <v>140</v>
      </c>
      <c r="B5" s="1" t="s">
        <v>141</v>
      </c>
      <c r="C5" s="10">
        <v>25000</v>
      </c>
      <c r="D5" s="6">
        <v>5</v>
      </c>
      <c r="E5" s="10">
        <f>C5+D5*12350</f>
        <v>86750</v>
      </c>
    </row>
    <row r="6" spans="1:5">
      <c r="A6" s="1" t="s">
        <v>142</v>
      </c>
      <c r="B6" s="1" t="s">
        <v>143</v>
      </c>
      <c r="C6" s="10">
        <v>10000</v>
      </c>
      <c r="D6" s="6">
        <v>10</v>
      </c>
      <c r="E6" s="10">
        <f>C6+D6*12350</f>
        <v>133500</v>
      </c>
    </row>
    <row r="7" spans="1:5">
      <c r="A7" s="1" t="s">
        <v>144</v>
      </c>
      <c r="B7" s="1" t="s">
        <v>145</v>
      </c>
      <c r="C7" s="10">
        <v>20000</v>
      </c>
      <c r="D7" s="6">
        <v>4</v>
      </c>
      <c r="E7" s="10">
        <f>C7+D7*12350</f>
        <v>69400</v>
      </c>
    </row>
    <row r="8" spans="1:5">
      <c r="A8" s="1" t="s">
        <v>146</v>
      </c>
      <c r="B8" s="1" t="s">
        <v>147</v>
      </c>
      <c r="C8" s="10">
        <v>30000</v>
      </c>
      <c r="D8" s="6">
        <v>25</v>
      </c>
      <c r="E8" s="10">
        <f>C8+D8*12350</f>
        <v>338750</v>
      </c>
    </row>
    <row r="9" spans="1:5">
      <c r="A9" s="6"/>
      <c r="B9" s="6"/>
      <c r="C9" s="6"/>
      <c r="D9" s="6"/>
      <c r="E9" s="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요금내역">
          <controlPr defaultSize="0" autoLine="0" r:id="rId4">
            <anchor moveWithCells="1">
              <from>
                <xdr:col>3</xdr:col>
                <xdr:colOff>335280</xdr:colOff>
                <xdr:row>0</xdr:row>
                <xdr:rowOff>83820</xdr:rowOff>
              </from>
              <to>
                <xdr:col>4</xdr:col>
                <xdr:colOff>647700</xdr:colOff>
                <xdr:row>1</xdr:row>
                <xdr:rowOff>106680</xdr:rowOff>
              </to>
            </anchor>
          </controlPr>
        </control>
      </mc:Choice>
      <mc:Fallback>
        <control shapeId="2049" r:id="rId3" name="cmd요금내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2</vt:i4>
      </vt:variant>
    </vt:vector>
  </HeadingPairs>
  <TitlesOfParts>
    <vt:vector size="9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임윤경</cp:lastModifiedBy>
  <dcterms:created xsi:type="dcterms:W3CDTF">2023-05-11T11:47:16Z</dcterms:created>
  <dcterms:modified xsi:type="dcterms:W3CDTF">2025-01-11T15:57:01Z</dcterms:modified>
</cp:coreProperties>
</file>