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8AA76C-766A-4DA0-9770-6C4ABF0D8B57}" xr6:coauthVersionLast="47" xr6:coauthVersionMax="47" xr10:uidLastSave="{00000000-0000-0000-0000-000000000000}"/>
  <bookViews>
    <workbookView xWindow="-108" yWindow="-108" windowWidth="23256" windowHeight="12576" firstSheet="2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평균">'분석작업-3'!$H$14</definedName>
    <definedName name="목표수익률">'분석작업-3'!$B$3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29" i="5" s="1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1" authorId="0" shapeId="0" xr:uid="{3FDE2A38-418F-46F4-9A7A-30F9047BA1C0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<sst xmlns="http://schemas.openxmlformats.org/spreadsheetml/2006/main" count="362" uniqueCount="270">
  <si>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</si>
  <si>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</si>
  <si>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</si>
  <si>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</si>
  <si>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</si>
  <si>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</si>
  <si>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</si>
  <si>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</si>
  <si>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</si>
  <si>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</si>
  <si>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</si>
  <si>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</si>
  <si>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</si>
  <si>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</si>
  <si>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</si>
  <si>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</si>
  <si>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</si>
  <si>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</si>
  <si>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</si>
  <si>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</si>
  <si>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</si>
  <si>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</si>
  <si>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</si>
  <si>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</si>
  <si>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</si>
  <si>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</si>
  <si>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</si>
  <si>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</si>
  <si>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</si>
  <si>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</si>
  <si>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</si>
  <si>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</si>
  <si>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</si>
  <si>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</si>
  <si>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</si>
  <si>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</si>
  <si>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</si>
  <si>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</si>
  <si>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</si>
  <si>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</si>
  <si>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</si>
  <si>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</si>
  <si>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</si>
  <si>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</si>
  <si>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</si>
  <si>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</si>
  <si>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</si>
  <si>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</si>
  <si>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</si>
  <si>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</si>
  <si>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</si>
  <si>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</si>
  <si>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</si>
  <si>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</si>
  <si>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</si>
  <si>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</si>
  <si>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</si>
  <si>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</si>
  <si>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</si>
  <si>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</si>
  <si>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</si>
  <si>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</si>
  <si>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</si>
  <si>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</si>
  <si>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</si>
  <si>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</si>
  <si>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</si>
  <si>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</si>
  <si>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</si>
  <si>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</si>
  <si>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</si>
  <si>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</si>
  <si>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</si>
  <si>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</si>
  <si>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</si>
  <si>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</si>
  <si>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</si>
  <si>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</si>
  <si>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</si>
  <si>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</si>
  <si>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</si>
  <si>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</si>
  <si>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</si>
  <si>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</si>
  <si>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</si>
  <si>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</si>
  <si>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</si>
  <si>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</si>
  <si>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</si>
  <si>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</si>
  <si>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</si>
  <si>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</si>
  <si>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</si>
  <si>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</si>
  <si>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</si>
  <si>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</si>
  <si>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</si>
  <si>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</si>
  <si>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</si>
  <si>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</si>
  <si>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</si>
  <si>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</si>
  <si>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</si>
  <si>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</si>
  <si>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</si>
  <si>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</si>
  <si>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</si>
  <si>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</si>
  <si>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</si>
  <si>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</si>
  <si>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</si>
  <si>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</si>
  <si>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</si>
  <si>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</si>
  <si>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</si>
  <si>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</si>
  <si>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</si>
  <si>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</si>
  <si>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</si>
  <si>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</si>
  <si>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</si>
  <si>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</si>
  <si>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</si>
  <si>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</si>
  <si>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</si>
  <si>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</si>
  <si>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</si>
  <si>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</si>
  <si>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</si>
  <si>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</si>
  <si>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</si>
  <si>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</si>
  <si>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</si>
  <si>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</si>
  <si>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</si>
  <si>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</si>
  <si>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</si>
  <si>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</si>
  <si>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</si>
  <si>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</si>
  <si>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</si>
  <si>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</si>
  <si>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</si>
  <si>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</si>
  <si>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</si>
  <si>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</si>
  <si>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</si>
  <si>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</si>
  <si>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</si>
  <si>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</si>
  <si>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</si>
  <si>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</si>
  <si>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</si>
  <si>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</si>
  <si>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</si>
  <si>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</si>
  <si>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</si>
  <si>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</si>
  <si>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</si>
  <si>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</si>
  <si>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</si>
  <si>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</si>
  <si>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</si>
  <si>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</si>
  <si>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</si>
  <si>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</si>
  <si>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</si>
  <si>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</si>
  <si>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</si>
  <si>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</si>
  <si>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</si>
  <si>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</si>
  <si>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</si>
  <si>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</si>
  <si>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</si>
  <si>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</si>
  <si>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</si>
  <si>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</si>
  <si>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</si>
  <si>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</si>
  <si>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</si>
  <si>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</si>
  <si>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</si>
  <si>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</si>
  <si>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</si>
  <si>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</si>
  <si>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</si>
  <si>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</si>
  <si>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</si>
  <si>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</si>
  <si>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</si>
  <si>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</si>
  <si>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</si>
  <si>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</si>
  <si>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</si>
  <si>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</si>
  <si>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</si>
  <si>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</si>
  <si>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</si>
  <si>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</si>
  <si>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</si>
  <si>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</si>
  <si>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</si>
  <si>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</si>
  <si>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</si>
  <si>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</si>
  <si>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</si>
  <si>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</si>
  <si>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</si>
  <si>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</si>
  <si>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</si>
  <si>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</si>
  <si>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</si>
  <si>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</si>
  <si>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</si>
  <si>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</si>
  <si>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</si>
  <si>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</si>
  <si>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</si>
  <si>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</si>
  <si>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</si>
  <si>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</si>
  <si>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</si>
  <si>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</si>
  <si>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</si>
  <si>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</si>
  <si>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</si>
  <si>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</si>
  <si>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</si>
  <si>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</si>
  <si>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</si>
  <si>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</si>
  <si>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</si>
  <si>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</si>
  <si>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</si>
  <si>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</si>
  <si>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</si>
  <si>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</si>
  <si>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</si>
  <si>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</si>
  <si>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</si>
  <si>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</si>
  <si>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</si>
  <si>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</si>
  <si>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</si>
  <si>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</si>
  <si>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</si>
  <si>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</si>
  <si>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</si>
  <si>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</si>
  <si>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</si>
  <si>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</si>
  <si>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</si>
  <si>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</si>
  <si>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</si>
  <si>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</si>
  <si>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</si>
  <si>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</si>
  <si>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목표매출평균</t>
  </si>
  <si>
    <t>목표수익률증가1</t>
  </si>
  <si>
    <t>만든 사람 Windows 사용자 날짜 2024-11-04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</si>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</sst>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F687C1F4-3EB8-4C23-A219-1BD7C95C45FB}"/>
            </a:ext>
          </a:extLst>
        </xdr:cNvPr>
        <xdr:cNvSpPr/>
      </xdr:nvSpPr>
      <xdr:spPr>
        <a:xfrm>
          <a:off x="377952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609600</xdr:colOff>
      <xdr:row>18</xdr:row>
      <xdr:rowOff>30480</xdr:rowOff>
    </xdr:from>
    <xdr:ext cx="1074420" cy="275717"/>
    <xdr:sp macro="" textlink="">
      <xdr:nvSpPr>
        <xdr:cNvPr id="4" name="설명선: 굽은 이중선 3">
          <a:extLst>
            <a:ext uri="{FF2B5EF4-FFF2-40B4-BE49-F238E27FC236}">
              <a16:creationId xmlns:a16="http://schemas.microsoft.com/office/drawing/2014/main" id="{FC07607E-0AF3-4451-9025-75769F1FB377}"/>
            </a:ext>
          </a:extLst>
        </xdr:cNvPr>
        <xdr:cNvSpPr/>
      </xdr:nvSpPr>
      <xdr:spPr>
        <a:xfrm>
          <a:off x="1280160" y="4053840"/>
          <a:ext cx="1074420" cy="275717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63446"/>
            <a:gd name="adj8" fmla="val -124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600.884971643522" createdVersion="7" refreshedVersion="7" minRefreshableVersion="3" recordCount="8" xr:uid="{D3EE9004-D26B-46FA-8140-AF488283381F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2E70B2-3F56-4F54-91C8-B3395EEB9306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10.3984375" bestFit="1" customWidth="1"/>
    <col min="4" max="4" width="10.69921875" bestFit="1" customWidth="1"/>
  </cols>
  <sheetData>
    <row r="1" spans="1:6" x14ac:dyDescent="0.4">
      <c r="A1" t="s">
        <v>6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2"/>
      <c r="E4" s="1"/>
      <c r="F4" s="1"/>
    </row>
    <row r="5" spans="1:6" x14ac:dyDescent="0.4">
      <c r="A5" s="1"/>
      <c r="B5" s="1"/>
      <c r="C5" s="1"/>
      <c r="D5" s="2"/>
      <c r="E5" s="1"/>
      <c r="F5" s="1"/>
    </row>
    <row r="6" spans="1:6" x14ac:dyDescent="0.4">
      <c r="A6" s="1"/>
      <c r="B6" s="1"/>
      <c r="C6" s="1"/>
      <c r="D6" s="2"/>
      <c r="E6" s="1"/>
      <c r="F6" s="1"/>
    </row>
    <row r="7" spans="1:6" x14ac:dyDescent="0.4">
      <c r="A7" s="1"/>
      <c r="B7" s="1"/>
      <c r="C7" s="1"/>
      <c r="D7" s="2"/>
      <c r="E7" s="1"/>
      <c r="F7" s="1"/>
    </row>
    <row r="8" spans="1:6" x14ac:dyDescent="0.4">
      <c r="A8" s="1"/>
      <c r="B8" s="1"/>
      <c r="C8" s="1"/>
      <c r="D8" s="2"/>
      <c r="E8" s="1"/>
      <c r="F8" s="1"/>
    </row>
    <row r="9" spans="1:6" x14ac:dyDescent="0.4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L21" sqref="L21"/>
    </sheetView>
  </sheetViews>
  <sheetFormatPr defaultRowHeight="17.399999999999999" x14ac:dyDescent="0.4"/>
  <cols>
    <col min="5" max="5" width="9.796875" bestFit="1" customWidth="1"/>
    <col min="6" max="6" width="5.59765625" customWidth="1"/>
  </cols>
  <sheetData>
    <row r="1" spans="1:5" ht="21" x14ac:dyDescent="0.4">
      <c r="A1" s="21" t="s">
        <v>204</v>
      </c>
      <c r="B1" s="21"/>
      <c r="C1" s="21"/>
      <c r="D1" s="21"/>
      <c r="E1" s="21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29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29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29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29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29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29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29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29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2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12" workbookViewId="0">
      <selection activeCell="L17" sqref="L17"/>
    </sheetView>
  </sheetViews>
  <sheetFormatPr defaultRowHeight="17.399999999999999" x14ac:dyDescent="0.4"/>
  <sheetData>
    <row r="1" spans="1:5" ht="21" x14ac:dyDescent="0.4">
      <c r="A1" s="21" t="s">
        <v>218</v>
      </c>
      <c r="B1" s="21"/>
      <c r="C1" s="21"/>
      <c r="D1" s="21"/>
      <c r="E1" s="21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8" sqref="J8:K8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8" t="s">
        <v>1</v>
      </c>
      <c r="B3" s="28" t="s">
        <v>37</v>
      </c>
      <c r="C3" s="28" t="s">
        <v>90</v>
      </c>
      <c r="D3" s="28"/>
      <c r="E3" s="28"/>
      <c r="F3" s="28"/>
      <c r="G3" s="28"/>
    </row>
    <row r="4" spans="1:7" ht="18" thickBot="1" x14ac:dyDescent="0.45">
      <c r="A4" s="34"/>
      <c r="B4" s="34"/>
      <c r="C4" s="35" t="s">
        <v>91</v>
      </c>
      <c r="D4" s="35" t="s">
        <v>92</v>
      </c>
      <c r="E4" s="35" t="s">
        <v>93</v>
      </c>
      <c r="F4" s="35" t="s">
        <v>94</v>
      </c>
      <c r="G4" s="35" t="s">
        <v>95</v>
      </c>
    </row>
    <row r="5" spans="1:7" ht="18" thickTop="1" x14ac:dyDescent="0.4">
      <c r="A5" s="31" t="s">
        <v>96</v>
      </c>
      <c r="B5" s="31" t="s">
        <v>97</v>
      </c>
      <c r="C5" s="31">
        <v>18</v>
      </c>
      <c r="D5" s="31">
        <v>96</v>
      </c>
      <c r="E5" s="31">
        <v>85</v>
      </c>
      <c r="F5" s="32">
        <v>90.5</v>
      </c>
      <c r="G5" s="33" t="s">
        <v>98</v>
      </c>
    </row>
    <row r="6" spans="1:7" x14ac:dyDescent="0.4">
      <c r="A6" s="20" t="s">
        <v>99</v>
      </c>
      <c r="B6" s="20" t="s">
        <v>97</v>
      </c>
      <c r="C6" s="20">
        <v>5</v>
      </c>
      <c r="D6" s="20">
        <v>64</v>
      </c>
      <c r="E6" s="20">
        <v>8</v>
      </c>
      <c r="F6" s="29">
        <v>36</v>
      </c>
      <c r="G6" s="30" t="s">
        <v>100</v>
      </c>
    </row>
    <row r="7" spans="1:7" x14ac:dyDescent="0.4">
      <c r="A7" s="20" t="s">
        <v>101</v>
      </c>
      <c r="B7" s="20" t="s">
        <v>97</v>
      </c>
      <c r="C7" s="20">
        <v>12</v>
      </c>
      <c r="D7" s="20">
        <v>85</v>
      </c>
      <c r="E7" s="20">
        <v>100</v>
      </c>
      <c r="F7" s="29">
        <v>92.5</v>
      </c>
      <c r="G7" s="30" t="s">
        <v>102</v>
      </c>
    </row>
    <row r="8" spans="1:7" x14ac:dyDescent="0.4">
      <c r="A8" s="20" t="s">
        <v>103</v>
      </c>
      <c r="B8" s="20" t="s">
        <v>104</v>
      </c>
      <c r="C8" s="20">
        <v>7</v>
      </c>
      <c r="D8" s="20">
        <v>66</v>
      </c>
      <c r="E8" s="20">
        <v>87</v>
      </c>
      <c r="F8" s="29">
        <v>76.5</v>
      </c>
      <c r="G8" s="30" t="s">
        <v>105</v>
      </c>
    </row>
    <row r="9" spans="1:7" x14ac:dyDescent="0.4">
      <c r="A9" s="20" t="s">
        <v>106</v>
      </c>
      <c r="B9" s="20" t="s">
        <v>104</v>
      </c>
      <c r="C9" s="20">
        <v>9</v>
      </c>
      <c r="D9" s="20">
        <v>70</v>
      </c>
      <c r="E9" s="20">
        <v>60</v>
      </c>
      <c r="F9" s="29">
        <v>65</v>
      </c>
      <c r="G9" s="30" t="s">
        <v>107</v>
      </c>
    </row>
    <row r="10" spans="1:7" x14ac:dyDescent="0.4">
      <c r="A10" s="20" t="s">
        <v>108</v>
      </c>
      <c r="B10" s="20" t="s">
        <v>104</v>
      </c>
      <c r="C10" s="20">
        <v>8</v>
      </c>
      <c r="D10" s="20">
        <v>90</v>
      </c>
      <c r="E10" s="20">
        <v>78</v>
      </c>
      <c r="F10" s="29">
        <v>84</v>
      </c>
      <c r="G10" s="30" t="s">
        <v>107</v>
      </c>
    </row>
    <row r="11" spans="1:7" x14ac:dyDescent="0.4">
      <c r="A11" s="20" t="s">
        <v>109</v>
      </c>
      <c r="B11" s="20" t="s">
        <v>110</v>
      </c>
      <c r="C11" s="20">
        <v>20</v>
      </c>
      <c r="D11" s="20">
        <v>100</v>
      </c>
      <c r="E11" s="20">
        <v>86</v>
      </c>
      <c r="F11" s="29">
        <v>93</v>
      </c>
      <c r="G11" s="30" t="s">
        <v>98</v>
      </c>
    </row>
    <row r="12" spans="1:7" x14ac:dyDescent="0.4">
      <c r="A12" s="20" t="s">
        <v>111</v>
      </c>
      <c r="B12" s="20" t="s">
        <v>110</v>
      </c>
      <c r="C12" s="20">
        <v>13</v>
      </c>
      <c r="D12" s="20">
        <v>100</v>
      </c>
      <c r="E12" s="20">
        <v>85</v>
      </c>
      <c r="F12" s="29">
        <v>92.5</v>
      </c>
      <c r="G12" s="30" t="s">
        <v>102</v>
      </c>
    </row>
    <row r="13" spans="1:7" x14ac:dyDescent="0.4">
      <c r="A13" s="20" t="s">
        <v>112</v>
      </c>
      <c r="B13" s="20" t="s">
        <v>110</v>
      </c>
      <c r="C13" s="20">
        <v>16</v>
      </c>
      <c r="D13" s="20">
        <v>95</v>
      </c>
      <c r="E13" s="20">
        <v>91</v>
      </c>
      <c r="F13" s="29">
        <v>93</v>
      </c>
      <c r="G13" s="3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M10" sqref="M10"/>
    </sheetView>
  </sheetViews>
  <sheetFormatPr defaultRowHeight="17.399999999999999" x14ac:dyDescent="0.4"/>
  <sheetData>
    <row r="1" spans="1:7" ht="21" x14ac:dyDescent="0.4">
      <c r="A1" s="21" t="s">
        <v>113</v>
      </c>
      <c r="B1" s="21"/>
      <c r="C1" s="21"/>
      <c r="D1" s="21"/>
      <c r="E1" s="21"/>
      <c r="F1" s="21"/>
      <c r="G1" s="21"/>
    </row>
    <row r="3" spans="1:7" x14ac:dyDescent="0.4">
      <c r="A3" s="22" t="s">
        <v>114</v>
      </c>
      <c r="B3" s="22" t="s">
        <v>115</v>
      </c>
      <c r="C3" s="22" t="s">
        <v>118</v>
      </c>
      <c r="D3" s="22"/>
      <c r="E3" s="22"/>
      <c r="F3" s="22" t="s">
        <v>116</v>
      </c>
      <c r="G3" s="22"/>
    </row>
    <row r="4" spans="1:7" x14ac:dyDescent="0.4">
      <c r="A4" s="22"/>
      <c r="B4" s="22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1" workbookViewId="0">
      <selection activeCell="D5" sqref="D5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21" t="s">
        <v>131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20" t="s">
        <v>132</v>
      </c>
      <c r="B16" s="20" t="s">
        <v>134</v>
      </c>
      <c r="C16" s="1"/>
    </row>
    <row r="17" spans="1:10" x14ac:dyDescent="0.4">
      <c r="A17" s="1" t="s">
        <v>237</v>
      </c>
      <c r="B17" s="1"/>
      <c r="C17" s="1"/>
    </row>
    <row r="18" spans="1:10" x14ac:dyDescent="0.4">
      <c r="A18" s="1"/>
      <c r="B18" s="1" t="s">
        <v>238</v>
      </c>
      <c r="C18" s="1"/>
    </row>
    <row r="20" spans="1:10" x14ac:dyDescent="0.4">
      <c r="A20" s="23" t="s">
        <v>152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34.799999999999997" x14ac:dyDescent="0.4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4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3"/>
  <sheetViews>
    <sheetView workbookViewId="0">
      <selection activeCell="D3" sqref="D3:D10"/>
    </sheetView>
  </sheetViews>
  <sheetFormatPr defaultRowHeight="17.399999999999999" x14ac:dyDescent="0.4"/>
  <cols>
    <col min="4" max="4" width="10.59765625" bestFit="1" customWidth="1"/>
  </cols>
  <sheetData>
    <row r="1" spans="1:11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11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11" x14ac:dyDescent="0.4">
      <c r="A3" s="5" t="s">
        <v>13</v>
      </c>
      <c r="B3" s="6">
        <v>0.4604166666666667</v>
      </c>
      <c r="C3" s="6">
        <v>0.4826388888888889</v>
      </c>
      <c r="D3" s="7">
        <f>HOUR(C3-B3)*60/10*1200+MINUTE(C3-B3)/10*1200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11" x14ac:dyDescent="0.4">
      <c r="A4" s="5" t="s">
        <v>14</v>
      </c>
      <c r="B4" s="6">
        <v>0.46597222222222223</v>
      </c>
      <c r="C4" s="6">
        <v>0.4777777777777778</v>
      </c>
      <c r="D4" s="7">
        <f t="shared" ref="D4:D10" si="0">HOUR(C4-B4)*60/10*1200+MINUTE(C4-B4)/10*1200</f>
        <v>2040</v>
      </c>
      <c r="F4" s="5" t="s">
        <v>28</v>
      </c>
      <c r="G4" s="5">
        <v>7</v>
      </c>
      <c r="H4" s="5">
        <v>85</v>
      </c>
      <c r="I4" s="20" t="str">
        <f t="shared" ref="I4:I10" si="1">IF(OR(_xlfn.RANK.EQ(G4,$G$3:$G$10,0)&lt;=3,_xlfn.RANK.EQ(H4,$H$3:$H$10,0)&lt;=3),"통과","")</f>
        <v/>
      </c>
    </row>
    <row r="5" spans="1:11" x14ac:dyDescent="0.4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20" t="str">
        <f t="shared" si="1"/>
        <v>통과</v>
      </c>
    </row>
    <row r="6" spans="1:11" x14ac:dyDescent="0.4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20" t="str">
        <f t="shared" si="1"/>
        <v/>
      </c>
    </row>
    <row r="7" spans="1:11" x14ac:dyDescent="0.4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20" t="str">
        <f t="shared" si="1"/>
        <v>통과</v>
      </c>
      <c r="K7" s="43"/>
    </row>
    <row r="8" spans="1:11" x14ac:dyDescent="0.4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20" t="str">
        <f t="shared" si="1"/>
        <v/>
      </c>
    </row>
    <row r="9" spans="1:11" x14ac:dyDescent="0.4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20" t="str">
        <f t="shared" si="1"/>
        <v>통과</v>
      </c>
    </row>
    <row r="10" spans="1:11" x14ac:dyDescent="0.4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20" t="str">
        <f t="shared" si="1"/>
        <v/>
      </c>
    </row>
    <row r="12" spans="1:11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11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11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11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20" t="str">
        <f t="shared" ref="H15:H21" si="2">HLOOKUP(LEFT(G15,1),$F$24:$I$25,2,FALSE)</f>
        <v>관리부</v>
      </c>
      <c r="I15" s="5">
        <v>64</v>
      </c>
    </row>
    <row r="16" spans="1:11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20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20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20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20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20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20" t="str">
        <f t="shared" si="2"/>
        <v>영업부</v>
      </c>
      <c r="I21" s="5">
        <v>68</v>
      </c>
    </row>
    <row r="22" spans="1:9" x14ac:dyDescent="0.4">
      <c r="A22" s="24" t="s">
        <v>48</v>
      </c>
      <c r="B22" s="24"/>
      <c r="C22" s="24"/>
      <c r="D22" s="7">
        <f>SUMIFS(D14:D21,B14:B21,"판매부", 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20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20">
        <f t="shared" si="3"/>
        <v>3</v>
      </c>
    </row>
    <row r="29" spans="1:9" x14ac:dyDescent="0.4">
      <c r="A29" s="5" t="s">
        <v>84</v>
      </c>
      <c r="B29" s="5">
        <v>5.165</v>
      </c>
      <c r="C29" s="20">
        <f t="shared" si="3"/>
        <v>1</v>
      </c>
    </row>
    <row r="30" spans="1:9" x14ac:dyDescent="0.4">
      <c r="A30" s="5" t="s">
        <v>85</v>
      </c>
      <c r="B30" s="5"/>
      <c r="C30" s="20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20">
        <f t="shared" si="3"/>
        <v>5</v>
      </c>
    </row>
    <row r="32" spans="1:9" x14ac:dyDescent="0.4">
      <c r="A32" s="5" t="s">
        <v>87</v>
      </c>
      <c r="B32" s="5">
        <v>5.6369999999999996</v>
      </c>
      <c r="C32" s="20">
        <f t="shared" si="3"/>
        <v>4</v>
      </c>
    </row>
    <row r="33" spans="1:3" x14ac:dyDescent="0.4">
      <c r="A33" s="5" t="s">
        <v>88</v>
      </c>
      <c r="B33" s="5">
        <v>5.3540000000000001</v>
      </c>
      <c r="C33" s="20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3" workbookViewId="0">
      <selection activeCell="E6" sqref="E6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21" t="s">
        <v>153</v>
      </c>
      <c r="B1" s="21"/>
      <c r="C1" s="21"/>
      <c r="D1" s="21"/>
      <c r="E1" s="21"/>
      <c r="F1" s="21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6" t="s">
        <v>246</v>
      </c>
      <c r="C6" s="7"/>
      <c r="D6" s="20"/>
      <c r="E6" s="7">
        <f>SUBTOTAL(4,E4:E5)</f>
        <v>147000</v>
      </c>
      <c r="F6" s="20"/>
    </row>
    <row r="7" spans="1:6" outlineLevel="1" x14ac:dyDescent="0.4">
      <c r="A7" s="14"/>
      <c r="B7" s="36" t="s">
        <v>239</v>
      </c>
      <c r="C7" s="7"/>
      <c r="D7" s="20">
        <f>SUBTOTAL(9,D4:D5)</f>
        <v>45</v>
      </c>
      <c r="E7" s="7"/>
      <c r="F7" s="20"/>
    </row>
    <row r="8" spans="1:6" outlineLevel="3" x14ac:dyDescent="0.4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6" t="s">
        <v>247</v>
      </c>
      <c r="C10" s="7"/>
      <c r="D10" s="20"/>
      <c r="E10" s="7">
        <f>SUBTOTAL(4,E8:E9)</f>
        <v>800000</v>
      </c>
      <c r="F10" s="20"/>
    </row>
    <row r="11" spans="1:6" outlineLevel="1" x14ac:dyDescent="0.4">
      <c r="A11" s="14"/>
      <c r="B11" s="36" t="s">
        <v>240</v>
      </c>
      <c r="C11" s="7"/>
      <c r="D11" s="20">
        <f>SUBTOTAL(9,D8:D9)</f>
        <v>64</v>
      </c>
      <c r="E11" s="7"/>
      <c r="F11" s="20"/>
    </row>
    <row r="12" spans="1:6" outlineLevel="3" x14ac:dyDescent="0.4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6" t="s">
        <v>248</v>
      </c>
      <c r="C14" s="7"/>
      <c r="D14" s="20"/>
      <c r="E14" s="7">
        <f>SUBTOTAL(4,E12:E13)</f>
        <v>116380</v>
      </c>
      <c r="F14" s="20"/>
    </row>
    <row r="15" spans="1:6" outlineLevel="1" x14ac:dyDescent="0.4">
      <c r="A15" s="14"/>
      <c r="B15" s="36" t="s">
        <v>241</v>
      </c>
      <c r="C15" s="7"/>
      <c r="D15" s="20">
        <f>SUBTOTAL(9,D12:D13)</f>
        <v>21</v>
      </c>
      <c r="E15" s="7"/>
      <c r="F15" s="20"/>
    </row>
    <row r="16" spans="1:6" outlineLevel="3" x14ac:dyDescent="0.4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6" t="s">
        <v>249</v>
      </c>
      <c r="C18" s="7"/>
      <c r="D18" s="20"/>
      <c r="E18" s="7">
        <f>SUBTOTAL(4,E16:E17)</f>
        <v>91200</v>
      </c>
      <c r="F18" s="20"/>
    </row>
    <row r="19" spans="1:6" outlineLevel="1" x14ac:dyDescent="0.4">
      <c r="A19" s="14"/>
      <c r="B19" s="36" t="s">
        <v>242</v>
      </c>
      <c r="C19" s="7"/>
      <c r="D19" s="20">
        <f>SUBTOTAL(9,D16:D17)</f>
        <v>39</v>
      </c>
      <c r="E19" s="7"/>
      <c r="F19" s="20"/>
    </row>
    <row r="20" spans="1:6" outlineLevel="3" x14ac:dyDescent="0.4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6" t="s">
        <v>250</v>
      </c>
      <c r="C22" s="7"/>
      <c r="D22" s="20"/>
      <c r="E22" s="7">
        <f>SUBTOTAL(4,E20:E21)</f>
        <v>6600</v>
      </c>
      <c r="F22" s="20"/>
    </row>
    <row r="23" spans="1:6" outlineLevel="1" x14ac:dyDescent="0.4">
      <c r="A23" s="14"/>
      <c r="B23" s="36" t="s">
        <v>243</v>
      </c>
      <c r="C23" s="7"/>
      <c r="D23" s="20">
        <f>SUBTOTAL(9,D20:D21)</f>
        <v>16</v>
      </c>
      <c r="E23" s="7"/>
      <c r="F23" s="20"/>
    </row>
    <row r="24" spans="1:6" outlineLevel="3" x14ac:dyDescent="0.4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7"/>
      <c r="B26" s="40" t="s">
        <v>251</v>
      </c>
      <c r="C26" s="39"/>
      <c r="D26" s="38"/>
      <c r="E26" s="39">
        <f>SUBTOTAL(4,E24:E25)</f>
        <v>72000</v>
      </c>
      <c r="F26" s="38"/>
    </row>
    <row r="27" spans="1:6" outlineLevel="1" x14ac:dyDescent="0.4">
      <c r="A27" s="37"/>
      <c r="B27" s="40" t="s">
        <v>244</v>
      </c>
      <c r="C27" s="39"/>
      <c r="D27" s="38">
        <f>SUBTOTAL(9,D24:D25)</f>
        <v>80</v>
      </c>
      <c r="E27" s="39"/>
      <c r="F27" s="38"/>
    </row>
    <row r="28" spans="1:6" x14ac:dyDescent="0.4">
      <c r="A28" s="37"/>
      <c r="B28" s="40" t="s">
        <v>252</v>
      </c>
      <c r="C28" s="39"/>
      <c r="D28" s="38"/>
      <c r="E28" s="39">
        <f>SUBTOTAL(4,E4:E25)</f>
        <v>800000</v>
      </c>
      <c r="F28" s="38"/>
    </row>
    <row r="29" spans="1:6" x14ac:dyDescent="0.4">
      <c r="A29" s="37"/>
      <c r="B29" s="40" t="s">
        <v>245</v>
      </c>
      <c r="C29" s="39"/>
      <c r="D29" s="38">
        <f>SUBTOTAL(9,D4:D25)</f>
        <v>265</v>
      </c>
      <c r="E29" s="39"/>
      <c r="F29" s="38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10" workbookViewId="0">
      <selection activeCell="J11" sqref="J11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5" width="5" bestFit="1" customWidth="1"/>
    <col min="6" max="6" width="6.796875" bestFit="1" customWidth="1"/>
  </cols>
  <sheetData>
    <row r="1" spans="1:5" ht="21" x14ac:dyDescent="0.4">
      <c r="A1" s="21" t="s">
        <v>170</v>
      </c>
      <c r="B1" s="21"/>
      <c r="C1" s="21"/>
      <c r="D1" s="21"/>
      <c r="E1" s="21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34051</v>
      </c>
      <c r="D4" s="5" t="s">
        <v>174</v>
      </c>
      <c r="E4" s="19">
        <v>30</v>
      </c>
    </row>
    <row r="5" spans="1:5" x14ac:dyDescent="0.4">
      <c r="A5" s="5" t="s">
        <v>39</v>
      </c>
      <c r="B5" s="5" t="s">
        <v>175</v>
      </c>
      <c r="C5" s="13">
        <v>38617</v>
      </c>
      <c r="D5" s="5" t="s">
        <v>176</v>
      </c>
      <c r="E5" s="19">
        <v>18</v>
      </c>
    </row>
    <row r="6" spans="1:5" x14ac:dyDescent="0.4">
      <c r="A6" s="5" t="s">
        <v>172</v>
      </c>
      <c r="B6" s="5" t="s">
        <v>177</v>
      </c>
      <c r="C6" s="13">
        <v>41550</v>
      </c>
      <c r="D6" s="5" t="s">
        <v>4</v>
      </c>
      <c r="E6" s="19">
        <v>10</v>
      </c>
    </row>
    <row r="7" spans="1:5" x14ac:dyDescent="0.4">
      <c r="A7" s="5" t="s">
        <v>39</v>
      </c>
      <c r="B7" s="5" t="s">
        <v>178</v>
      </c>
      <c r="C7" s="13">
        <v>44451</v>
      </c>
      <c r="D7" s="5" t="s">
        <v>5</v>
      </c>
      <c r="E7" s="19">
        <v>2</v>
      </c>
    </row>
    <row r="8" spans="1:5" x14ac:dyDescent="0.4">
      <c r="A8" s="5" t="s">
        <v>39</v>
      </c>
      <c r="B8" s="5" t="s">
        <v>179</v>
      </c>
      <c r="C8" s="13">
        <v>38983</v>
      </c>
      <c r="D8" s="5" t="s">
        <v>176</v>
      </c>
      <c r="E8" s="19">
        <v>17</v>
      </c>
    </row>
    <row r="9" spans="1:5" x14ac:dyDescent="0.4">
      <c r="A9" s="5" t="s">
        <v>172</v>
      </c>
      <c r="B9" s="5" t="s">
        <v>180</v>
      </c>
      <c r="C9" s="13">
        <v>44703</v>
      </c>
      <c r="D9" s="5" t="s">
        <v>5</v>
      </c>
      <c r="E9" s="19">
        <v>1</v>
      </c>
    </row>
    <row r="10" spans="1:5" x14ac:dyDescent="0.4">
      <c r="A10" s="5" t="s">
        <v>39</v>
      </c>
      <c r="B10" s="5" t="s">
        <v>181</v>
      </c>
      <c r="C10" s="13">
        <v>41163</v>
      </c>
      <c r="D10" s="5" t="s">
        <v>4</v>
      </c>
      <c r="E10" s="19">
        <v>11</v>
      </c>
    </row>
    <row r="11" spans="1:5" x14ac:dyDescent="0.4">
      <c r="A11" s="5" t="s">
        <v>172</v>
      </c>
      <c r="B11" s="5" t="s">
        <v>182</v>
      </c>
      <c r="C11" s="13">
        <v>38266</v>
      </c>
      <c r="D11" s="5" t="s">
        <v>176</v>
      </c>
      <c r="E11" s="19">
        <v>19</v>
      </c>
    </row>
    <row r="14" spans="1:5" x14ac:dyDescent="0.4">
      <c r="A14" s="41" t="s">
        <v>23</v>
      </c>
      <c r="B14" t="s">
        <v>253</v>
      </c>
    </row>
    <row r="16" spans="1:5" x14ac:dyDescent="0.4">
      <c r="A16" s="41" t="s">
        <v>256</v>
      </c>
      <c r="B16" s="41" t="s">
        <v>255</v>
      </c>
    </row>
    <row r="17" spans="1:5" x14ac:dyDescent="0.4">
      <c r="A17" s="41" t="s">
        <v>254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">
      <c r="A18" s="42" t="s">
        <v>172</v>
      </c>
      <c r="B18" s="43">
        <v>10</v>
      </c>
      <c r="C18" s="43">
        <v>19</v>
      </c>
      <c r="D18" s="43">
        <v>1</v>
      </c>
      <c r="E18" s="43">
        <v>30</v>
      </c>
    </row>
    <row r="19" spans="1:5" x14ac:dyDescent="0.4">
      <c r="A19" s="42" t="s">
        <v>39</v>
      </c>
      <c r="B19" s="43">
        <v>11</v>
      </c>
      <c r="C19" s="43">
        <v>17</v>
      </c>
      <c r="D19" s="43">
        <v>2</v>
      </c>
      <c r="E19" s="4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F44A-3BEF-42F8-9D30-8981F2DBE438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8" t="s">
        <v>263</v>
      </c>
      <c r="C2" s="49"/>
      <c r="D2" s="55"/>
      <c r="E2" s="55"/>
      <c r="F2" s="55"/>
      <c r="G2" s="55"/>
    </row>
    <row r="3" spans="2:7" collapsed="1" x14ac:dyDescent="0.4">
      <c r="B3" s="47"/>
      <c r="C3" s="47"/>
      <c r="D3" s="56" t="s">
        <v>265</v>
      </c>
      <c r="E3" s="56" t="s">
        <v>259</v>
      </c>
      <c r="F3" s="56" t="s">
        <v>261</v>
      </c>
      <c r="G3" s="56" t="s">
        <v>262</v>
      </c>
    </row>
    <row r="4" spans="2:7" ht="46.8" hidden="1" outlineLevel="1" x14ac:dyDescent="0.4">
      <c r="B4" s="51"/>
      <c r="C4" s="51"/>
      <c r="D4" s="44"/>
      <c r="E4" s="58" t="s">
        <v>260</v>
      </c>
      <c r="F4" s="58" t="s">
        <v>260</v>
      </c>
      <c r="G4" s="58" t="s">
        <v>260</v>
      </c>
    </row>
    <row r="5" spans="2:7" x14ac:dyDescent="0.4">
      <c r="B5" s="52" t="s">
        <v>264</v>
      </c>
      <c r="C5" s="53"/>
      <c r="D5" s="50"/>
      <c r="E5" s="50"/>
      <c r="F5" s="50"/>
      <c r="G5" s="50"/>
    </row>
    <row r="6" spans="2:7" outlineLevel="1" x14ac:dyDescent="0.4">
      <c r="B6" s="51"/>
      <c r="C6" s="51" t="s">
        <v>257</v>
      </c>
      <c r="D6" s="45">
        <v>0.15</v>
      </c>
      <c r="E6" s="57">
        <v>0.2</v>
      </c>
      <c r="F6" s="57">
        <v>0.25</v>
      </c>
      <c r="G6" s="57">
        <v>0.3</v>
      </c>
    </row>
    <row r="7" spans="2:7" x14ac:dyDescent="0.4">
      <c r="B7" s="52" t="s">
        <v>266</v>
      </c>
      <c r="C7" s="53"/>
      <c r="D7" s="50"/>
      <c r="E7" s="50"/>
      <c r="F7" s="50"/>
      <c r="G7" s="50"/>
    </row>
    <row r="8" spans="2:7" ht="18" outlineLevel="1" thickBot="1" x14ac:dyDescent="0.45">
      <c r="B8" s="54"/>
      <c r="C8" s="54" t="s">
        <v>258</v>
      </c>
      <c r="D8" s="46">
        <v>186523.61111111101</v>
      </c>
      <c r="E8" s="46">
        <v>194633.33333333299</v>
      </c>
      <c r="F8" s="46">
        <v>202743.055555556</v>
      </c>
      <c r="G8" s="46">
        <v>210852.77777777801</v>
      </c>
    </row>
    <row r="9" spans="2:7" x14ac:dyDescent="0.4">
      <c r="B9" t="s">
        <v>267</v>
      </c>
    </row>
    <row r="10" spans="2:7" x14ac:dyDescent="0.4">
      <c r="B10" t="s">
        <v>268</v>
      </c>
    </row>
    <row r="11" spans="2:7" x14ac:dyDescent="0.4">
      <c r="B11" t="s">
        <v>269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21" t="s">
        <v>185</v>
      </c>
      <c r="B1" s="21"/>
      <c r="C1" s="21"/>
      <c r="D1" s="21"/>
      <c r="E1" s="21"/>
      <c r="F1" s="21"/>
      <c r="G1" s="21"/>
      <c r="H1" s="21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5" t="s">
        <v>203</v>
      </c>
      <c r="B14" s="26"/>
      <c r="C14" s="26"/>
      <c r="D14" s="26"/>
      <c r="E14" s="26"/>
      <c r="F14" s="27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Windows 사용자" comment="만든 사람 Windows 사용자 날짜 2024-11-04">
      <inputCells r="B3" val="0.2" numFmtId="9"/>
    </scenario>
    <scenario name="목표수익률증가2" locked="1" count="1" user="Windows 사용자" comment="만든 사람 Windows 사용자 날짜 2024-11-04">
      <inputCells r="B3" val="0.25" numFmtId="9"/>
    </scenario>
    <scenario name="목표수익률증가3" locked="1" count="1" user="Windows 사용자" comment="만든 사람 Windows 사용자 날짜 2024-11-04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2024-11-04T14:14:38Z</dcterms:modified>
</cp:coreProperties>
</file>