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5년 길벗컴활2급 - 복사본\03 기본모의고사\"/>
    </mc:Choice>
  </mc:AlternateContent>
  <xr:revisionPtr revIDLastSave="0" documentId="13_ncr:1_{BF4D3BC9-3D1A-49DD-A53F-4AF1D61D1788}" xr6:coauthVersionLast="47" xr6:coauthVersionMax="47" xr10:uidLastSave="{00000000-0000-0000-0000-000000000000}"/>
  <bookViews>
    <workbookView xWindow="-120" yWindow="-120" windowWidth="20730" windowHeight="11160" firstSheet="7" activeTab="10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</definedNames>
  <calcPr calcId="191029"/>
  <pivotCaches>
    <pivotCache cacheId="5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4" i="7"/>
  <c r="E26" i="5"/>
  <c r="E22" i="5"/>
  <c r="E18" i="5"/>
  <c r="E14" i="5"/>
  <c r="E10" i="5"/>
  <c r="E6" i="5"/>
  <c r="E28" i="5" s="1"/>
  <c r="D27" i="5"/>
  <c r="D23" i="5"/>
  <c r="D19" i="5"/>
  <c r="D15" i="5"/>
  <c r="D11" i="5"/>
  <c r="D7" i="5"/>
  <c r="C27" i="4"/>
  <c r="C28" i="4"/>
  <c r="C29" i="4"/>
  <c r="C30" i="4"/>
  <c r="C31" i="4"/>
  <c r="C32" i="4"/>
  <c r="C33" i="4"/>
  <c r="C26" i="4"/>
  <c r="H15" i="4"/>
  <c r="H16" i="4"/>
  <c r="H17" i="4"/>
  <c r="H18" i="4"/>
  <c r="H19" i="4"/>
  <c r="H20" i="4"/>
  <c r="H21" i="4"/>
  <c r="H14" i="4"/>
  <c r="D22" i="4"/>
  <c r="I4" i="4"/>
  <c r="I5" i="4"/>
  <c r="I6" i="4"/>
  <c r="I7" i="4"/>
  <c r="I8" i="4"/>
  <c r="I9" i="4"/>
  <c r="I10" i="4"/>
  <c r="I3" i="4"/>
  <c r="D4" i="4"/>
  <c r="D5" i="4"/>
  <c r="D6" i="4"/>
  <c r="D7" i="4"/>
  <c r="D8" i="4"/>
  <c r="D9" i="4"/>
  <c r="D10" i="4"/>
  <c r="D3" i="4"/>
  <c r="G14" i="10"/>
  <c r="H6" i="10"/>
  <c r="H7" i="10"/>
  <c r="H8" i="10"/>
  <c r="H9" i="10"/>
  <c r="H10" i="10"/>
  <c r="H11" i="10"/>
  <c r="H12" i="10"/>
  <c r="H13" i="10"/>
  <c r="H5" i="10"/>
  <c r="H14" i="10" s="1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D29" i="5" l="1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" authorId="0" shapeId="0" xr:uid="{5603BF6E-AC0C-4016-AABA-2DE5A4430B0C}">
      <text>
        <r>
          <rPr>
            <b/>
            <sz val="9"/>
            <color indexed="81"/>
            <rFont val="Tahoma"/>
            <family val="2"/>
          </rPr>
          <t>2024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상반기</t>
        </r>
      </text>
    </comment>
  </commentList>
</comments>
</file>

<file path=xl/sharedStrings.xml><?xml version="1.0" encoding="utf-8"?>
<sst xmlns="http://schemas.openxmlformats.org/spreadsheetml/2006/main" count="362" uniqueCount="270">
  <si>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</si>
  <si>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</si>
  <si>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</si>
  <si>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</si>
  <si>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</si>
  <si>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</si>
  <si>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</si>
  <si>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</si>
  <si>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</si>
  <si>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</si>
  <si>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</si>
  <si>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</si>
  <si>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</si>
  <si>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</si>
  <si>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</si>
  <si>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</si>
  <si>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</si>
  <si>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</si>
  <si>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</si>
  <si>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</si>
  <si>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</si>
  <si>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</si>
  <si>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</si>
  <si>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</si>
  <si>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</si>
  <si>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</si>
  <si>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</si>
  <si>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</si>
  <si>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</si>
  <si>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</si>
  <si>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</si>
  <si>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</si>
  <si>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</si>
  <si>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</si>
  <si>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</si>
  <si>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</si>
  <si>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</si>
  <si>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</si>
  <si>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</si>
  <si>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</si>
  <si>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</si>
  <si>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</si>
  <si>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</si>
  <si>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</si>
  <si>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</si>
  <si>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</si>
  <si>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</si>
  <si>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</si>
  <si>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</si>
  <si>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</si>
  <si>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</si>
  <si>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</si>
  <si>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</si>
  <si>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</si>
  <si>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</si>
  <si>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</si>
  <si>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</si>
  <si>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</si>
  <si>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</si>
  <si>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</si>
  <si>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</si>
  <si>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</si>
  <si>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</si>
  <si>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</si>
  <si>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</si>
  <si>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</si>
  <si>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</si>
  <si>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</si>
  <si>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</si>
  <si>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</si>
  <si>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</si>
  <si>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</si>
  <si>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</si>
  <si>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</si>
  <si>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</si>
  <si>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</si>
  <si>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</si>
  <si>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</si>
  <si>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</si>
  <si>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</si>
  <si>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</si>
  <si>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</si>
  <si>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</si>
  <si>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</si>
  <si>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</si>
  <si>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</si>
  <si>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</si>
  <si>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</si>
  <si>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</si>
  <si>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</si>
  <si>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</si>
  <si>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</si>
  <si>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</si>
  <si>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</si>
  <si>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</si>
  <si>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</si>
  <si>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</si>
  <si>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</si>
  <si>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</si>
  <si>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</si>
  <si>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</si>
  <si>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</si>
  <si>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</si>
  <si>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</si>
  <si>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</si>
  <si>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</si>
  <si>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</si>
  <si>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</si>
  <si>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</si>
  <si>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</si>
  <si>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</si>
  <si>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</si>
  <si>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</si>
  <si>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</si>
  <si>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</si>
  <si>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</si>
  <si>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</si>
  <si>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</si>
  <si>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</si>
  <si>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</si>
  <si>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</si>
  <si>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</si>
  <si>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</si>
  <si>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</si>
  <si>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</si>
  <si>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</si>
  <si>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</si>
  <si>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</si>
  <si>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</si>
  <si>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</si>
  <si>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</si>
  <si>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</si>
  <si>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</si>
  <si>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</si>
  <si>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</si>
  <si>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</si>
  <si>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</si>
  <si>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</si>
  <si>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</si>
  <si>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</si>
  <si>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</si>
  <si>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</si>
  <si>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</si>
  <si>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</si>
  <si>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</si>
  <si>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</si>
  <si>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</si>
  <si>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</si>
  <si>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</si>
  <si>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</si>
  <si>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</si>
  <si>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</si>
  <si>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</si>
  <si>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</si>
  <si>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</si>
  <si>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</si>
  <si>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</si>
  <si>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</si>
  <si>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</si>
  <si>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</si>
  <si>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</si>
  <si>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</si>
  <si>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</si>
  <si>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</si>
  <si>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</si>
  <si>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</si>
  <si>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</si>
  <si>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</si>
  <si>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</si>
  <si>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</si>
  <si>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</si>
  <si>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</si>
  <si>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</si>
  <si>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</si>
  <si>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</si>
  <si>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</si>
  <si>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</si>
  <si>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</si>
  <si>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</si>
  <si>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</si>
  <si>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</si>
  <si>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</si>
  <si>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</si>
  <si>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</si>
  <si>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</si>
  <si>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</si>
  <si>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</si>
  <si>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</si>
  <si>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</si>
  <si>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</si>
  <si>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</si>
  <si>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</si>
  <si>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</si>
  <si>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</si>
  <si>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</si>
  <si>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</si>
  <si>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</si>
  <si>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</si>
  <si>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</si>
  <si>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</si>
  <si>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</si>
  <si>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</si>
  <si>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</si>
  <si>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</si>
  <si>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</si>
  <si>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</si>
  <si>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</si>
  <si>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</si>
  <si>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</si>
  <si>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</si>
  <si>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</si>
  <si>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</si>
  <si>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</si>
  <si>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</si>
  <si>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</si>
  <si>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</si>
  <si>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</si>
  <si>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</si>
  <si>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</si>
  <si>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</si>
  <si>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</si>
  <si>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</si>
  <si>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</si>
  <si>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</si>
  <si>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</si>
  <si>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</si>
  <si>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</si>
  <si>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</si>
  <si>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</si>
  <si>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</si>
  <si>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</si>
  <si>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</si>
  <si>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</si>
  <si>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</si>
  <si>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</si>
  <si>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</si>
  <si>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</si>
  <si>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대*</t>
    <phoneticPr fontId="1" type="noConversion"/>
  </si>
  <si>
    <t>&gt;=100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</si>
  <si>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</si>
  <si>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</si>
  <si>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</si>
  <si>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</si>
  <si>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</si>
  <si>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</si>
  <si>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</si>
  <si>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</si>
  <si>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</si>
  <si>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</si>
  <si>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</si>
  <si>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</si>
  <si>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</si>
  <si>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</si>
  <si>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</si>
  <si>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행 레이블</t>
  </si>
  <si>
    <t>열 레이블</t>
  </si>
  <si>
    <t>최소 : 근무년수</t>
  </si>
  <si>
    <t>목표수익률</t>
  </si>
  <si>
    <t>목표매출액평균</t>
  </si>
  <si>
    <t>목표수익률증가1</t>
  </si>
  <si>
    <t>만든 사람 user 날짜 2024-11-03</t>
  </si>
  <si>
    <t>목표수익률증가2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</si>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</sst>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"/>
    <numFmt numFmtId="180" formatCode="@&quot;등급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1" fillId="3" borderId="9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15" fillId="0" borderId="0" xfId="0" applyFont="1" applyFill="1" applyBorder="1" applyAlignment="1">
      <alignment vertical="top" wrapText="1"/>
    </xf>
  </cellXfs>
  <cellStyles count="2">
    <cellStyle name="쉼표 [0]" xfId="1" builtinId="6"/>
    <cellStyle name="표준" xfId="0" builtinId="0"/>
  </cellStyles>
  <dxfs count="2"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>
              <a:alpha val="93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9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9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8EA1BD94-B532-6401-A108-53DC28EB51D1}"/>
            </a:ext>
          </a:extLst>
        </xdr:cNvPr>
        <xdr:cNvSpPr/>
      </xdr:nvSpPr>
      <xdr:spPr>
        <a:xfrm>
          <a:off x="3857625" y="1304925"/>
          <a:ext cx="1371600" cy="6286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571500</xdr:colOff>
      <xdr:row>17</xdr:row>
      <xdr:rowOff>190500</xdr:rowOff>
    </xdr:from>
    <xdr:ext cx="895350" cy="275717"/>
    <xdr:sp macro="" textlink="">
      <xdr:nvSpPr>
        <xdr:cNvPr id="3" name="설명선: 굽은 이중선 2">
          <a:extLst>
            <a:ext uri="{FF2B5EF4-FFF2-40B4-BE49-F238E27FC236}">
              <a16:creationId xmlns:a16="http://schemas.microsoft.com/office/drawing/2014/main" id="{C9EA4F9D-B43F-8E9C-4614-32EC4BC9EDB0}"/>
            </a:ext>
          </a:extLst>
        </xdr:cNvPr>
        <xdr:cNvSpPr/>
      </xdr:nvSpPr>
      <xdr:spPr>
        <a:xfrm>
          <a:off x="1257300" y="3800475"/>
          <a:ext cx="895350" cy="275717"/>
        </a:xfrm>
        <a:prstGeom prst="border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558610"/>
            <a:gd name="adj8" fmla="val -1950"/>
          </a:avLst>
        </a:prstGeom>
        <a:solidFill>
          <a:schemeClr val="bg1">
            <a:alpha val="92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lang="ko-KR" altLang="en-US" sz="1100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599.794994212964" createdVersion="8" refreshedVersion="8" minRefreshableVersion="3" recordCount="8" xr:uid="{FAB36098-401A-42A6-9087-0F60181E7268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3-03-23T00:00:00" maxDate="2022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3-03-23T00:00:00"/>
    <x v="0"/>
    <n v="30"/>
  </r>
  <r>
    <x v="1"/>
    <x v="1"/>
    <d v="2005-09-22T00:00:00"/>
    <x v="1"/>
    <n v="18"/>
  </r>
  <r>
    <x v="0"/>
    <x v="2"/>
    <d v="2013-10-03T00:00:00"/>
    <x v="2"/>
    <n v="10"/>
  </r>
  <r>
    <x v="1"/>
    <x v="3"/>
    <d v="2021-09-12T00:00:00"/>
    <x v="3"/>
    <n v="2"/>
  </r>
  <r>
    <x v="1"/>
    <x v="4"/>
    <d v="2006-09-23T00:00:00"/>
    <x v="1"/>
    <n v="17"/>
  </r>
  <r>
    <x v="0"/>
    <x v="5"/>
    <d v="2022-05-22T00:00:00"/>
    <x v="3"/>
    <n v="1"/>
  </r>
  <r>
    <x v="1"/>
    <x v="6"/>
    <d v="2012-09-11T00:00:00"/>
    <x v="2"/>
    <n v="11"/>
  </r>
  <r>
    <x v="0"/>
    <x v="7"/>
    <d v="2004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BE5B6A-358F-4835-A621-523C339F4383}" name="피벗 테이블1" cacheId="5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16:E19" firstHeaderRow="1" firstDataRow="2" firstDataCol="1" rowPageCount="1" colPageCount="1"/>
  <pivotFields count="5">
    <pivotField axis="axisRow" showAll="0">
      <items count="3">
        <item x="0"/>
        <item x="1"/>
        <item t="default"/>
      </items>
    </pivotField>
    <pivotField axis="axisPage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numFmtId="14" showAll="0"/>
    <pivotField axis="axisCol" showAll="0">
      <items count="5">
        <item x="2"/>
        <item x="1"/>
        <item x="3"/>
        <item x="0"/>
        <item t="default"/>
      </items>
    </pivotField>
    <pivotField dataField="1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D17" sqref="D17"/>
    </sheetView>
  </sheetViews>
  <sheetFormatPr defaultRowHeight="16.5" x14ac:dyDescent="0.3"/>
  <cols>
    <col min="1" max="1" width="10.375" bestFit="1" customWidth="1"/>
    <col min="4" max="4" width="10.75" bestFit="1" customWidth="1"/>
  </cols>
  <sheetData>
    <row r="1" spans="1:6" x14ac:dyDescent="0.3">
      <c r="A1" t="s">
        <v>6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2"/>
      <c r="E4" s="1"/>
      <c r="F4" s="1"/>
    </row>
    <row r="5" spans="1:6" x14ac:dyDescent="0.3">
      <c r="A5" s="1"/>
      <c r="B5" s="1"/>
      <c r="C5" s="1"/>
      <c r="D5" s="2"/>
      <c r="E5" s="1"/>
      <c r="F5" s="1"/>
    </row>
    <row r="6" spans="1:6" x14ac:dyDescent="0.3">
      <c r="A6" s="1"/>
      <c r="B6" s="1"/>
      <c r="C6" s="1"/>
      <c r="D6" s="2"/>
      <c r="E6" s="1"/>
      <c r="F6" s="1"/>
    </row>
    <row r="7" spans="1:6" x14ac:dyDescent="0.3">
      <c r="A7" s="1"/>
      <c r="B7" s="1"/>
      <c r="C7" s="1"/>
      <c r="D7" s="2"/>
      <c r="E7" s="1"/>
      <c r="F7" s="1"/>
    </row>
    <row r="8" spans="1:6" x14ac:dyDescent="0.3">
      <c r="A8" s="1"/>
      <c r="B8" s="1"/>
      <c r="C8" s="1"/>
      <c r="D8" s="2"/>
      <c r="E8" s="1"/>
      <c r="F8" s="1"/>
    </row>
    <row r="9" spans="1:6" x14ac:dyDescent="0.3">
      <c r="A9" s="1"/>
      <c r="B9" s="1"/>
      <c r="C9" s="1"/>
      <c r="D9" s="2"/>
      <c r="E9" s="1"/>
      <c r="F9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L15" sqref="L15"/>
    </sheetView>
  </sheetViews>
  <sheetFormatPr defaultRowHeight="16.5" x14ac:dyDescent="0.3"/>
  <cols>
    <col min="6" max="6" width="5.625" customWidth="1"/>
  </cols>
  <sheetData>
    <row r="1" spans="1:5" ht="20.25" x14ac:dyDescent="0.3">
      <c r="A1" s="27" t="s">
        <v>204</v>
      </c>
      <c r="B1" s="27"/>
      <c r="C1" s="27"/>
      <c r="D1" s="27"/>
      <c r="E1" s="27"/>
    </row>
    <row r="3" spans="1:5" x14ac:dyDescent="0.3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5" x14ac:dyDescent="0.3">
      <c r="A4" s="5" t="s">
        <v>209</v>
      </c>
      <c r="B4" s="5">
        <v>86</v>
      </c>
      <c r="C4" s="5">
        <v>88</v>
      </c>
      <c r="D4" s="5">
        <v>91</v>
      </c>
      <c r="E4" s="19">
        <f>AVERAGE(B4:D4)</f>
        <v>88.333333333333329</v>
      </c>
    </row>
    <row r="5" spans="1:5" x14ac:dyDescent="0.3">
      <c r="A5" s="5" t="s">
        <v>210</v>
      </c>
      <c r="B5" s="5">
        <v>67</v>
      </c>
      <c r="C5" s="5">
        <v>83</v>
      </c>
      <c r="D5" s="5">
        <v>75</v>
      </c>
      <c r="E5" s="19">
        <f t="shared" ref="E5:E12" si="0">AVERAGE(B5:D5)</f>
        <v>75</v>
      </c>
    </row>
    <row r="6" spans="1:5" x14ac:dyDescent="0.3">
      <c r="A6" s="5" t="s">
        <v>211</v>
      </c>
      <c r="B6" s="5">
        <v>68</v>
      </c>
      <c r="C6" s="5">
        <v>55</v>
      </c>
      <c r="D6" s="5">
        <v>62</v>
      </c>
      <c r="E6" s="19">
        <f t="shared" si="0"/>
        <v>61.666666666666664</v>
      </c>
    </row>
    <row r="7" spans="1:5" x14ac:dyDescent="0.3">
      <c r="A7" s="5" t="s">
        <v>212</v>
      </c>
      <c r="B7" s="5">
        <v>94</v>
      </c>
      <c r="C7" s="5">
        <v>92</v>
      </c>
      <c r="D7" s="5">
        <v>95</v>
      </c>
      <c r="E7" s="19">
        <f t="shared" si="0"/>
        <v>93.666666666666671</v>
      </c>
    </row>
    <row r="8" spans="1:5" x14ac:dyDescent="0.3">
      <c r="A8" s="5" t="s">
        <v>213</v>
      </c>
      <c r="B8" s="5">
        <v>92</v>
      </c>
      <c r="C8" s="5">
        <v>90</v>
      </c>
      <c r="D8" s="5">
        <v>91</v>
      </c>
      <c r="E8" s="19">
        <f t="shared" si="0"/>
        <v>91</v>
      </c>
    </row>
    <row r="9" spans="1:5" x14ac:dyDescent="0.3">
      <c r="A9" s="5" t="s">
        <v>214</v>
      </c>
      <c r="B9" s="5">
        <v>78</v>
      </c>
      <c r="C9" s="5">
        <v>81</v>
      </c>
      <c r="D9" s="5">
        <v>80</v>
      </c>
      <c r="E9" s="19">
        <f t="shared" si="0"/>
        <v>79.666666666666671</v>
      </c>
    </row>
    <row r="10" spans="1:5" x14ac:dyDescent="0.3">
      <c r="A10" s="5" t="s">
        <v>215</v>
      </c>
      <c r="B10" s="5">
        <v>90</v>
      </c>
      <c r="C10" s="5">
        <v>85</v>
      </c>
      <c r="D10" s="5">
        <v>87</v>
      </c>
      <c r="E10" s="19">
        <f t="shared" si="0"/>
        <v>87.333333333333329</v>
      </c>
    </row>
    <row r="11" spans="1:5" x14ac:dyDescent="0.3">
      <c r="A11" s="5" t="s">
        <v>216</v>
      </c>
      <c r="B11" s="5">
        <v>82</v>
      </c>
      <c r="C11" s="5">
        <v>85</v>
      </c>
      <c r="D11" s="5">
        <v>79</v>
      </c>
      <c r="E11" s="19">
        <f t="shared" si="0"/>
        <v>82</v>
      </c>
    </row>
    <row r="12" spans="1:5" x14ac:dyDescent="0.3">
      <c r="A12" s="5" t="s">
        <v>217</v>
      </c>
      <c r="B12" s="5">
        <v>79</v>
      </c>
      <c r="C12" s="5">
        <v>86</v>
      </c>
      <c r="D12" s="5">
        <v>82</v>
      </c>
      <c r="E12" s="19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abSelected="1" topLeftCell="A12" workbookViewId="0">
      <selection activeCell="K25" sqref="K25"/>
    </sheetView>
  </sheetViews>
  <sheetFormatPr defaultRowHeight="16.5" x14ac:dyDescent="0.3"/>
  <sheetData>
    <row r="1" spans="1:5" ht="20.25" x14ac:dyDescent="0.3">
      <c r="A1" s="27" t="s">
        <v>218</v>
      </c>
      <c r="B1" s="27"/>
      <c r="C1" s="27"/>
      <c r="D1" s="27"/>
      <c r="E1" s="27"/>
    </row>
    <row r="2" spans="1:5" x14ac:dyDescent="0.3">
      <c r="E2" s="17" t="s">
        <v>219</v>
      </c>
    </row>
    <row r="3" spans="1:5" x14ac:dyDescent="0.3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3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3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3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3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3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3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3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3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F12" sqref="F12"/>
    </sheetView>
  </sheetViews>
  <sheetFormatPr defaultRowHeight="16.5" x14ac:dyDescent="0.3"/>
  <sheetData>
    <row r="1" spans="1:7" x14ac:dyDescent="0.3">
      <c r="C1" t="s">
        <v>89</v>
      </c>
    </row>
    <row r="3" spans="1:7" x14ac:dyDescent="0.3">
      <c r="A3" s="25" t="s">
        <v>1</v>
      </c>
      <c r="B3" s="25" t="s">
        <v>37</v>
      </c>
      <c r="C3" s="25" t="s">
        <v>90</v>
      </c>
      <c r="D3" s="25"/>
      <c r="E3" s="25"/>
      <c r="F3" s="25"/>
      <c r="G3" s="25"/>
    </row>
    <row r="4" spans="1:7" ht="17.25" thickBot="1" x14ac:dyDescent="0.35">
      <c r="A4" s="26"/>
      <c r="B4" s="26"/>
      <c r="C4" s="24" t="s">
        <v>91</v>
      </c>
      <c r="D4" s="24" t="s">
        <v>92</v>
      </c>
      <c r="E4" s="24" t="s">
        <v>93</v>
      </c>
      <c r="F4" s="24" t="s">
        <v>94</v>
      </c>
      <c r="G4" s="24" t="s">
        <v>95</v>
      </c>
    </row>
    <row r="5" spans="1:7" ht="17.25" thickTop="1" x14ac:dyDescent="0.3">
      <c r="A5" s="21" t="s">
        <v>96</v>
      </c>
      <c r="B5" s="21" t="s">
        <v>97</v>
      </c>
      <c r="C5" s="21">
        <v>18</v>
      </c>
      <c r="D5" s="21">
        <v>96</v>
      </c>
      <c r="E5" s="21">
        <v>85</v>
      </c>
      <c r="F5" s="22">
        <v>90.5</v>
      </c>
      <c r="G5" s="23" t="s">
        <v>98</v>
      </c>
    </row>
    <row r="6" spans="1:7" x14ac:dyDescent="0.3">
      <c r="A6" s="5" t="s">
        <v>99</v>
      </c>
      <c r="B6" s="5" t="s">
        <v>97</v>
      </c>
      <c r="C6" s="5">
        <v>5</v>
      </c>
      <c r="D6" s="5">
        <v>64</v>
      </c>
      <c r="E6" s="5">
        <v>8</v>
      </c>
      <c r="F6" s="19">
        <v>36</v>
      </c>
      <c r="G6" s="20" t="s">
        <v>100</v>
      </c>
    </row>
    <row r="7" spans="1:7" x14ac:dyDescent="0.3">
      <c r="A7" s="5" t="s">
        <v>101</v>
      </c>
      <c r="B7" s="5" t="s">
        <v>97</v>
      </c>
      <c r="C7" s="5">
        <v>12</v>
      </c>
      <c r="D7" s="5">
        <v>85</v>
      </c>
      <c r="E7" s="5">
        <v>100</v>
      </c>
      <c r="F7" s="19">
        <v>92.5</v>
      </c>
      <c r="G7" s="20" t="s">
        <v>102</v>
      </c>
    </row>
    <row r="8" spans="1:7" x14ac:dyDescent="0.3">
      <c r="A8" s="5" t="s">
        <v>103</v>
      </c>
      <c r="B8" s="5" t="s">
        <v>104</v>
      </c>
      <c r="C8" s="5">
        <v>7</v>
      </c>
      <c r="D8" s="5">
        <v>66</v>
      </c>
      <c r="E8" s="5">
        <v>87</v>
      </c>
      <c r="F8" s="19">
        <v>76.5</v>
      </c>
      <c r="G8" s="20" t="s">
        <v>105</v>
      </c>
    </row>
    <row r="9" spans="1:7" x14ac:dyDescent="0.3">
      <c r="A9" s="5" t="s">
        <v>106</v>
      </c>
      <c r="B9" s="5" t="s">
        <v>104</v>
      </c>
      <c r="C9" s="5">
        <v>9</v>
      </c>
      <c r="D9" s="5">
        <v>70</v>
      </c>
      <c r="E9" s="5">
        <v>60</v>
      </c>
      <c r="F9" s="19">
        <v>65</v>
      </c>
      <c r="G9" s="20" t="s">
        <v>107</v>
      </c>
    </row>
    <row r="10" spans="1:7" x14ac:dyDescent="0.3">
      <c r="A10" s="5" t="s">
        <v>108</v>
      </c>
      <c r="B10" s="5" t="s">
        <v>104</v>
      </c>
      <c r="C10" s="5">
        <v>8</v>
      </c>
      <c r="D10" s="5">
        <v>90</v>
      </c>
      <c r="E10" s="5">
        <v>78</v>
      </c>
      <c r="F10" s="19">
        <v>84</v>
      </c>
      <c r="G10" s="20" t="s">
        <v>107</v>
      </c>
    </row>
    <row r="11" spans="1:7" x14ac:dyDescent="0.3">
      <c r="A11" s="5" t="s">
        <v>109</v>
      </c>
      <c r="B11" s="5" t="s">
        <v>110</v>
      </c>
      <c r="C11" s="5">
        <v>20</v>
      </c>
      <c r="D11" s="5">
        <v>100</v>
      </c>
      <c r="E11" s="5">
        <v>86</v>
      </c>
      <c r="F11" s="19">
        <v>93</v>
      </c>
      <c r="G11" s="20" t="s">
        <v>98</v>
      </c>
    </row>
    <row r="12" spans="1:7" x14ac:dyDescent="0.3">
      <c r="A12" s="5" t="s">
        <v>111</v>
      </c>
      <c r="B12" s="5" t="s">
        <v>110</v>
      </c>
      <c r="C12" s="5">
        <v>13</v>
      </c>
      <c r="D12" s="5">
        <v>100</v>
      </c>
      <c r="E12" s="5">
        <v>85</v>
      </c>
      <c r="F12" s="19">
        <v>92.5</v>
      </c>
      <c r="G12" s="20" t="s">
        <v>102</v>
      </c>
    </row>
    <row r="13" spans="1:7" x14ac:dyDescent="0.3">
      <c r="A13" s="5" t="s">
        <v>112</v>
      </c>
      <c r="B13" s="5" t="s">
        <v>110</v>
      </c>
      <c r="C13" s="5">
        <v>16</v>
      </c>
      <c r="D13" s="5">
        <v>95</v>
      </c>
      <c r="E13" s="5">
        <v>91</v>
      </c>
      <c r="F13" s="19">
        <v>93</v>
      </c>
      <c r="G13" s="20" t="s">
        <v>98</v>
      </c>
    </row>
  </sheetData>
  <mergeCells count="3">
    <mergeCell ref="C3:G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I10" sqref="I10"/>
    </sheetView>
  </sheetViews>
  <sheetFormatPr defaultRowHeight="16.5" x14ac:dyDescent="0.3"/>
  <sheetData>
    <row r="1" spans="1:7" ht="20.25" x14ac:dyDescent="0.3">
      <c r="A1" s="27" t="s">
        <v>113</v>
      </c>
      <c r="B1" s="27"/>
      <c r="C1" s="27"/>
      <c r="D1" s="27"/>
      <c r="E1" s="27"/>
      <c r="F1" s="27"/>
      <c r="G1" s="27"/>
    </row>
    <row r="3" spans="1:7" x14ac:dyDescent="0.3">
      <c r="A3" s="28" t="s">
        <v>114</v>
      </c>
      <c r="B3" s="28" t="s">
        <v>115</v>
      </c>
      <c r="C3" s="28" t="s">
        <v>118</v>
      </c>
      <c r="D3" s="28"/>
      <c r="E3" s="28"/>
      <c r="F3" s="28" t="s">
        <v>116</v>
      </c>
      <c r="G3" s="28"/>
    </row>
    <row r="4" spans="1:7" x14ac:dyDescent="0.3">
      <c r="A4" s="28"/>
      <c r="B4" s="28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3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3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3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3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3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3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3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3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1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8"/>
  <sheetViews>
    <sheetView topLeftCell="A13" workbookViewId="0">
      <selection activeCell="J9" sqref="J9"/>
    </sheetView>
  </sheetViews>
  <sheetFormatPr defaultRowHeight="16.5" x14ac:dyDescent="0.3"/>
  <cols>
    <col min="1" max="1" width="8.875" bestFit="1" customWidth="1"/>
    <col min="2" max="3" width="8.625" customWidth="1"/>
    <col min="4" max="4" width="9.625" bestFit="1" customWidth="1"/>
    <col min="5" max="7" width="8.625" customWidth="1"/>
    <col min="8" max="9" width="9.625" bestFit="1" customWidth="1"/>
    <col min="10" max="10" width="8.625" customWidth="1"/>
  </cols>
  <sheetData>
    <row r="1" spans="1:10" ht="20.25" x14ac:dyDescent="0.3">
      <c r="A1" s="27" t="s">
        <v>131</v>
      </c>
      <c r="B1" s="27"/>
      <c r="C1" s="27"/>
      <c r="D1" s="27"/>
      <c r="E1" s="27"/>
      <c r="F1" s="27"/>
      <c r="G1" s="27"/>
      <c r="H1" s="27"/>
      <c r="I1" s="27"/>
      <c r="J1" s="27"/>
    </row>
    <row r="3" spans="1:10" ht="33" x14ac:dyDescent="0.3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3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3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3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3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3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3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3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3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3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3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3">
      <c r="A16" s="5" t="s">
        <v>132</v>
      </c>
      <c r="B16" s="5" t="s">
        <v>134</v>
      </c>
      <c r="C16" s="1"/>
    </row>
    <row r="17" spans="1:10" x14ac:dyDescent="0.3">
      <c r="A17" s="1" t="s">
        <v>237</v>
      </c>
      <c r="B17" s="1"/>
      <c r="C17" s="1"/>
    </row>
    <row r="18" spans="1:10" x14ac:dyDescent="0.3">
      <c r="A18" s="1"/>
      <c r="B18" s="1" t="s">
        <v>238</v>
      </c>
      <c r="C18" s="1"/>
    </row>
    <row r="20" spans="1:10" x14ac:dyDescent="0.3">
      <c r="A20" s="29" t="s">
        <v>152</v>
      </c>
      <c r="B20" s="29"/>
      <c r="C20" s="29"/>
      <c r="D20" s="29"/>
      <c r="E20" s="29"/>
      <c r="F20" s="29"/>
      <c r="G20" s="29"/>
      <c r="H20" s="29"/>
      <c r="I20" s="29"/>
      <c r="J20" s="29"/>
    </row>
    <row r="21" spans="1:10" ht="33" x14ac:dyDescent="0.3">
      <c r="A21" s="5" t="s">
        <v>132</v>
      </c>
      <c r="B21" s="5" t="s">
        <v>133</v>
      </c>
      <c r="C21" s="5" t="s">
        <v>134</v>
      </c>
      <c r="D21" s="5" t="s">
        <v>135</v>
      </c>
      <c r="E21" s="10" t="s">
        <v>151</v>
      </c>
      <c r="F21" s="5" t="s">
        <v>136</v>
      </c>
      <c r="G21" s="5" t="s">
        <v>137</v>
      </c>
      <c r="H21" s="5" t="s">
        <v>138</v>
      </c>
      <c r="I21" s="5" t="s">
        <v>139</v>
      </c>
      <c r="J21" s="5" t="s">
        <v>140</v>
      </c>
    </row>
    <row r="22" spans="1:10" x14ac:dyDescent="0.3">
      <c r="A22" s="5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3">
      <c r="A23" s="5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3">
      <c r="A24" s="5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3">
      <c r="A25" s="5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3">
      <c r="A26" s="5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3">
      <c r="A27" s="5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3">
      <c r="A28" s="5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3"/>
  <sheetViews>
    <sheetView topLeftCell="A19" workbookViewId="0">
      <selection activeCell="C26" sqref="C26"/>
    </sheetView>
  </sheetViews>
  <sheetFormatPr defaultRowHeight="16.5" x14ac:dyDescent="0.3"/>
  <cols>
    <col min="4" max="4" width="10.875" bestFit="1" customWidth="1"/>
  </cols>
  <sheetData>
    <row r="1" spans="1:9" x14ac:dyDescent="0.3">
      <c r="A1" s="3" t="s">
        <v>7</v>
      </c>
      <c r="B1" s="4" t="s">
        <v>8</v>
      </c>
      <c r="F1" s="3" t="s">
        <v>21</v>
      </c>
      <c r="G1" s="4" t="s">
        <v>22</v>
      </c>
    </row>
    <row r="2" spans="1:9" x14ac:dyDescent="0.3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9" x14ac:dyDescent="0.3">
      <c r="A3" s="5" t="s">
        <v>13</v>
      </c>
      <c r="B3" s="6">
        <v>0.4604166666666667</v>
      </c>
      <c r="C3" s="6">
        <v>0.4826388888888889</v>
      </c>
      <c r="D3" s="7">
        <f>(HOUR(C3-B3)+MINUTE(C3-B3))/10*1200</f>
        <v>3840</v>
      </c>
      <c r="F3" s="5" t="s">
        <v>27</v>
      </c>
      <c r="G3" s="5">
        <v>4</v>
      </c>
      <c r="H3" s="5">
        <v>90</v>
      </c>
      <c r="I3" s="5" t="str">
        <f>IF(OR(_xlfn.RANK.EQ(G3,$G$3:$G$10,0)&lt;=3,_xlfn.RANK.EQ(H3,$H$3:$H$10,0)&lt;=3),"통과","")</f>
        <v>통과</v>
      </c>
    </row>
    <row r="4" spans="1:9" x14ac:dyDescent="0.3">
      <c r="A4" s="5" t="s">
        <v>14</v>
      </c>
      <c r="B4" s="6">
        <v>0.46597222222222223</v>
      </c>
      <c r="C4" s="6">
        <v>0.4777777777777778</v>
      </c>
      <c r="D4" s="7">
        <f t="shared" ref="D4:D10" si="0">(HOUR(C4-B4)+MINUTE(C4-B4))/10*1200</f>
        <v>2040</v>
      </c>
      <c r="F4" s="5" t="s">
        <v>28</v>
      </c>
      <c r="G4" s="5">
        <v>7</v>
      </c>
      <c r="H4" s="5">
        <v>85</v>
      </c>
      <c r="I4" s="5" t="str">
        <f t="shared" ref="I4:I10" si="1">IF(OR(_xlfn.RANK.EQ(G4,$G$3:$G$10,0)&lt;=3,_xlfn.RANK.EQ(H4,$H$3:$H$10,0)&lt;=3),"통과","")</f>
        <v/>
      </c>
    </row>
    <row r="5" spans="1:9" x14ac:dyDescent="0.3">
      <c r="A5" s="5" t="s">
        <v>15</v>
      </c>
      <c r="B5" s="6">
        <v>0.47569444444444442</v>
      </c>
      <c r="C5" s="6">
        <v>0.50138888888888888</v>
      </c>
      <c r="D5" s="7">
        <f t="shared" si="0"/>
        <v>4440</v>
      </c>
      <c r="F5" s="5" t="s">
        <v>29</v>
      </c>
      <c r="G5" s="5">
        <v>28</v>
      </c>
      <c r="H5" s="5">
        <v>99</v>
      </c>
      <c r="I5" s="5" t="str">
        <f t="shared" si="1"/>
        <v>통과</v>
      </c>
    </row>
    <row r="6" spans="1:9" x14ac:dyDescent="0.3">
      <c r="A6" s="5" t="s">
        <v>16</v>
      </c>
      <c r="B6" s="6">
        <v>0.48749999999999999</v>
      </c>
      <c r="C6" s="6">
        <v>0.49861111111111112</v>
      </c>
      <c r="D6" s="7">
        <f t="shared" si="0"/>
        <v>1920</v>
      </c>
      <c r="F6" s="5" t="s">
        <v>30</v>
      </c>
      <c r="G6" s="5">
        <v>2</v>
      </c>
      <c r="H6" s="5">
        <v>65</v>
      </c>
      <c r="I6" s="5" t="str">
        <f t="shared" si="1"/>
        <v/>
      </c>
    </row>
    <row r="7" spans="1:9" x14ac:dyDescent="0.3">
      <c r="A7" s="5" t="s">
        <v>17</v>
      </c>
      <c r="B7" s="6">
        <v>0.49791666666666662</v>
      </c>
      <c r="C7" s="6">
        <v>0.51597222222222217</v>
      </c>
      <c r="D7" s="7">
        <f t="shared" si="0"/>
        <v>3120</v>
      </c>
      <c r="F7" s="5" t="s">
        <v>31</v>
      </c>
      <c r="G7" s="5">
        <v>23</v>
      </c>
      <c r="H7" s="5">
        <v>78</v>
      </c>
      <c r="I7" s="5" t="str">
        <f t="shared" si="1"/>
        <v>통과</v>
      </c>
    </row>
    <row r="8" spans="1:9" x14ac:dyDescent="0.3">
      <c r="A8" s="5" t="s">
        <v>18</v>
      </c>
      <c r="B8" s="6">
        <v>0.50416666666666665</v>
      </c>
      <c r="C8" s="6">
        <v>0.52777777777777779</v>
      </c>
      <c r="D8" s="7">
        <f t="shared" si="0"/>
        <v>4080</v>
      </c>
      <c r="F8" s="5" t="s">
        <v>32</v>
      </c>
      <c r="G8" s="5">
        <v>16</v>
      </c>
      <c r="H8" s="5">
        <v>82</v>
      </c>
      <c r="I8" s="5" t="str">
        <f t="shared" si="1"/>
        <v/>
      </c>
    </row>
    <row r="9" spans="1:9" x14ac:dyDescent="0.3">
      <c r="A9" s="5" t="s">
        <v>19</v>
      </c>
      <c r="B9" s="6">
        <v>0.5083333333333333</v>
      </c>
      <c r="C9" s="6">
        <v>0.53333333333333333</v>
      </c>
      <c r="D9" s="7">
        <f t="shared" si="0"/>
        <v>4320</v>
      </c>
      <c r="F9" s="5" t="s">
        <v>33</v>
      </c>
      <c r="G9" s="5">
        <v>25</v>
      </c>
      <c r="H9" s="5">
        <v>95</v>
      </c>
      <c r="I9" s="5" t="str">
        <f t="shared" si="1"/>
        <v>통과</v>
      </c>
    </row>
    <row r="10" spans="1:9" x14ac:dyDescent="0.3">
      <c r="A10" s="5" t="s">
        <v>20</v>
      </c>
      <c r="B10" s="6">
        <v>0.5229166666666667</v>
      </c>
      <c r="C10" s="6">
        <v>0.5395833333333333</v>
      </c>
      <c r="D10" s="7">
        <f t="shared" si="0"/>
        <v>2880</v>
      </c>
      <c r="F10" s="5" t="s">
        <v>34</v>
      </c>
      <c r="G10" s="5">
        <v>12</v>
      </c>
      <c r="H10" s="5">
        <v>68</v>
      </c>
      <c r="I10" s="5" t="str">
        <f t="shared" si="1"/>
        <v/>
      </c>
    </row>
    <row r="12" spans="1:9" x14ac:dyDescent="0.3">
      <c r="A12" s="3" t="s">
        <v>35</v>
      </c>
      <c r="B12" s="4" t="s">
        <v>36</v>
      </c>
      <c r="F12" s="3" t="s">
        <v>49</v>
      </c>
      <c r="G12" s="4" t="s">
        <v>50</v>
      </c>
    </row>
    <row r="13" spans="1:9" x14ac:dyDescent="0.3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9" x14ac:dyDescent="0.3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HLOOKUP(LEFT(G14,1),$F$24:$I$25,2,0)</f>
        <v>영업부</v>
      </c>
      <c r="I14" s="5">
        <v>87</v>
      </c>
    </row>
    <row r="15" spans="1:9" x14ac:dyDescent="0.3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5" t="str">
        <f t="shared" ref="H15:H21" si="2">HLOOKUP(LEFT(G15,1),$F$24:$I$25,2,0)</f>
        <v>관리부</v>
      </c>
      <c r="I15" s="5">
        <v>64</v>
      </c>
    </row>
    <row r="16" spans="1:9" x14ac:dyDescent="0.3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5" t="str">
        <f t="shared" si="2"/>
        <v>영업부</v>
      </c>
      <c r="I16" s="5">
        <v>72</v>
      </c>
    </row>
    <row r="17" spans="1:9" x14ac:dyDescent="0.3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5" t="str">
        <f t="shared" si="2"/>
        <v>판매부</v>
      </c>
      <c r="I17" s="5">
        <v>70</v>
      </c>
    </row>
    <row r="18" spans="1:9" x14ac:dyDescent="0.3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5" t="str">
        <f t="shared" si="2"/>
        <v>경리부</v>
      </c>
      <c r="I18" s="5">
        <v>86</v>
      </c>
    </row>
    <row r="19" spans="1:9" x14ac:dyDescent="0.3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5" t="str">
        <f t="shared" si="2"/>
        <v>관리부</v>
      </c>
      <c r="I19" s="5">
        <v>72</v>
      </c>
    </row>
    <row r="20" spans="1:9" x14ac:dyDescent="0.3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5" t="str">
        <f t="shared" si="2"/>
        <v>경리부</v>
      </c>
      <c r="I20" s="5">
        <v>70</v>
      </c>
    </row>
    <row r="21" spans="1:9" x14ac:dyDescent="0.3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5" t="str">
        <f t="shared" si="2"/>
        <v>영업부</v>
      </c>
      <c r="I21" s="5">
        <v>68</v>
      </c>
    </row>
    <row r="22" spans="1:9" x14ac:dyDescent="0.3">
      <c r="A22" s="30" t="s">
        <v>48</v>
      </c>
      <c r="B22" s="30"/>
      <c r="C22" s="30"/>
      <c r="D22" s="7">
        <f>SUMIFS(D14:D21,B14:B21,B17,C14:C21,C18)</f>
        <v>3300000</v>
      </c>
    </row>
    <row r="23" spans="1:9" x14ac:dyDescent="0.3">
      <c r="F23" t="s">
        <v>71</v>
      </c>
    </row>
    <row r="24" spans="1:9" x14ac:dyDescent="0.3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3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3">
      <c r="A26" s="5" t="s">
        <v>81</v>
      </c>
      <c r="B26" s="5">
        <v>6.5119999999999996</v>
      </c>
      <c r="C26" s="5">
        <f>IFERROR(_xlfn.RANK.EQ(B26,$B$26:$B$33,1),"실격")</f>
        <v>7</v>
      </c>
    </row>
    <row r="27" spans="1:9" x14ac:dyDescent="0.3">
      <c r="A27" s="5" t="s">
        <v>82</v>
      </c>
      <c r="B27" s="5">
        <v>6.3849999999999998</v>
      </c>
      <c r="C27" s="5">
        <f t="shared" ref="C27:C33" si="3">IFERROR(_xlfn.RANK.EQ(B27,$B$26:$B$33,1),"실격")</f>
        <v>6</v>
      </c>
    </row>
    <row r="28" spans="1:9" x14ac:dyDescent="0.3">
      <c r="A28" s="5" t="s">
        <v>83</v>
      </c>
      <c r="B28" s="5">
        <v>5.3860000000000001</v>
      </c>
      <c r="C28" s="5">
        <f t="shared" si="3"/>
        <v>3</v>
      </c>
    </row>
    <row r="29" spans="1:9" x14ac:dyDescent="0.3">
      <c r="A29" s="5" t="s">
        <v>84</v>
      </c>
      <c r="B29" s="5">
        <v>5.165</v>
      </c>
      <c r="C29" s="5">
        <f t="shared" si="3"/>
        <v>1</v>
      </c>
    </row>
    <row r="30" spans="1:9" x14ac:dyDescent="0.3">
      <c r="A30" s="5" t="s">
        <v>85</v>
      </c>
      <c r="B30" s="5"/>
      <c r="C30" s="5" t="str">
        <f t="shared" si="3"/>
        <v>실격</v>
      </c>
    </row>
    <row r="31" spans="1:9" x14ac:dyDescent="0.3">
      <c r="A31" s="5" t="s">
        <v>86</v>
      </c>
      <c r="B31" s="5">
        <v>6.2240000000000002</v>
      </c>
      <c r="C31" s="5">
        <f t="shared" si="3"/>
        <v>5</v>
      </c>
    </row>
    <row r="32" spans="1:9" x14ac:dyDescent="0.3">
      <c r="A32" s="5" t="s">
        <v>87</v>
      </c>
      <c r="B32" s="5">
        <v>5.6369999999999996</v>
      </c>
      <c r="C32" s="5">
        <f t="shared" si="3"/>
        <v>4</v>
      </c>
    </row>
    <row r="33" spans="1:3" x14ac:dyDescent="0.3">
      <c r="A33" s="5" t="s">
        <v>88</v>
      </c>
      <c r="B33" s="5">
        <v>5.3540000000000001</v>
      </c>
      <c r="C33" s="5">
        <f t="shared" si="3"/>
        <v>2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opLeftCell="A19" workbookViewId="0">
      <selection activeCell="F8" sqref="F8"/>
    </sheetView>
  </sheetViews>
  <sheetFormatPr defaultRowHeight="16.5" outlineLevelRow="3" x14ac:dyDescent="0.3"/>
  <cols>
    <col min="1" max="1" width="9.5" bestFit="1" customWidth="1"/>
    <col min="2" max="2" width="14" bestFit="1" customWidth="1"/>
    <col min="5" max="5" width="9.375" bestFit="1" customWidth="1"/>
  </cols>
  <sheetData>
    <row r="1" spans="1:6" ht="20.25" x14ac:dyDescent="0.3">
      <c r="A1" s="27" t="s">
        <v>153</v>
      </c>
      <c r="B1" s="27"/>
      <c r="C1" s="27"/>
      <c r="D1" s="27"/>
      <c r="E1" s="27"/>
      <c r="F1" s="27"/>
    </row>
    <row r="2" spans="1:6" ht="17.100000000000001" customHeight="1" x14ac:dyDescent="0.3">
      <c r="A2" s="18"/>
      <c r="B2" s="18"/>
      <c r="C2" s="18"/>
      <c r="D2" s="18"/>
      <c r="E2" s="18"/>
      <c r="F2" s="18"/>
    </row>
    <row r="3" spans="1:6" x14ac:dyDescent="0.3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3">
      <c r="A4" s="14">
        <v>45576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3">
      <c r="A5" s="14">
        <v>45572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3">
      <c r="A6" s="14"/>
      <c r="B6" s="34" t="s">
        <v>246</v>
      </c>
      <c r="C6" s="7"/>
      <c r="D6" s="5"/>
      <c r="E6" s="7">
        <f>SUBTOTAL(4,E4:E5)</f>
        <v>147000</v>
      </c>
      <c r="F6" s="5"/>
    </row>
    <row r="7" spans="1:6" outlineLevel="1" x14ac:dyDescent="0.3">
      <c r="A7" s="14"/>
      <c r="B7" s="34" t="s">
        <v>239</v>
      </c>
      <c r="C7" s="7"/>
      <c r="D7" s="5">
        <f>SUBTOTAL(9,D4:D5)</f>
        <v>45</v>
      </c>
      <c r="E7" s="7"/>
      <c r="F7" s="5"/>
    </row>
    <row r="8" spans="1:6" outlineLevel="3" x14ac:dyDescent="0.3">
      <c r="A8" s="14">
        <v>45580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3">
      <c r="A9" s="14">
        <v>45579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3">
      <c r="A10" s="14"/>
      <c r="B10" s="34" t="s">
        <v>247</v>
      </c>
      <c r="C10" s="7"/>
      <c r="D10" s="5"/>
      <c r="E10" s="7">
        <f>SUBTOTAL(4,E8:E9)</f>
        <v>800000</v>
      </c>
      <c r="F10" s="5"/>
    </row>
    <row r="11" spans="1:6" outlineLevel="1" x14ac:dyDescent="0.3">
      <c r="A11" s="14"/>
      <c r="B11" s="34" t="s">
        <v>240</v>
      </c>
      <c r="C11" s="7"/>
      <c r="D11" s="5">
        <f>SUBTOTAL(9,D8:D9)</f>
        <v>64</v>
      </c>
      <c r="E11" s="7"/>
      <c r="F11" s="5"/>
    </row>
    <row r="12" spans="1:6" outlineLevel="3" x14ac:dyDescent="0.3">
      <c r="A12" s="14">
        <v>45573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3">
      <c r="A13" s="14">
        <v>45566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2" x14ac:dyDescent="0.3">
      <c r="A14" s="14"/>
      <c r="B14" s="34" t="s">
        <v>248</v>
      </c>
      <c r="C14" s="7"/>
      <c r="D14" s="5"/>
      <c r="E14" s="7">
        <f>SUBTOTAL(4,E12:E13)</f>
        <v>116380</v>
      </c>
      <c r="F14" s="5"/>
    </row>
    <row r="15" spans="1:6" outlineLevel="1" x14ac:dyDescent="0.3">
      <c r="A15" s="14"/>
      <c r="B15" s="34" t="s">
        <v>241</v>
      </c>
      <c r="C15" s="7"/>
      <c r="D15" s="5">
        <f>SUBTOTAL(9,D12:D13)</f>
        <v>21</v>
      </c>
      <c r="E15" s="7"/>
      <c r="F15" s="5"/>
    </row>
    <row r="16" spans="1:6" outlineLevel="3" x14ac:dyDescent="0.3">
      <c r="A16" s="14">
        <v>45580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3">
      <c r="A17" s="14">
        <v>45571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3">
      <c r="A18" s="14"/>
      <c r="B18" s="34" t="s">
        <v>249</v>
      </c>
      <c r="C18" s="7"/>
      <c r="D18" s="5"/>
      <c r="E18" s="7">
        <f>SUBTOTAL(4,E16:E17)</f>
        <v>91200</v>
      </c>
      <c r="F18" s="5"/>
    </row>
    <row r="19" spans="1:6" outlineLevel="1" x14ac:dyDescent="0.3">
      <c r="A19" s="14"/>
      <c r="B19" s="34" t="s">
        <v>242</v>
      </c>
      <c r="C19" s="7"/>
      <c r="D19" s="5">
        <f>SUBTOTAL(9,D16:D17)</f>
        <v>39</v>
      </c>
      <c r="E19" s="7"/>
      <c r="F19" s="5"/>
    </row>
    <row r="20" spans="1:6" outlineLevel="3" x14ac:dyDescent="0.3">
      <c r="A20" s="14">
        <v>45571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3">
      <c r="A21" s="14">
        <v>45570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3">
      <c r="A22" s="14"/>
      <c r="B22" s="34" t="s">
        <v>250</v>
      </c>
      <c r="C22" s="7"/>
      <c r="D22" s="5"/>
      <c r="E22" s="7">
        <f>SUBTOTAL(4,E20:E21)</f>
        <v>6600</v>
      </c>
      <c r="F22" s="5"/>
    </row>
    <row r="23" spans="1:6" outlineLevel="1" x14ac:dyDescent="0.3">
      <c r="A23" s="14"/>
      <c r="B23" s="34" t="s">
        <v>243</v>
      </c>
      <c r="C23" s="7"/>
      <c r="D23" s="5">
        <f>SUBTOTAL(9,D20:D21)</f>
        <v>16</v>
      </c>
      <c r="E23" s="7"/>
      <c r="F23" s="5"/>
    </row>
    <row r="24" spans="1:6" outlineLevel="3" x14ac:dyDescent="0.3">
      <c r="A24" s="14">
        <v>45580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3">
      <c r="A25" s="14">
        <v>45574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3">
      <c r="A26" s="35"/>
      <c r="B26" s="38" t="s">
        <v>251</v>
      </c>
      <c r="C26" s="37"/>
      <c r="D26" s="36"/>
      <c r="E26" s="37">
        <f>SUBTOTAL(4,E24:E25)</f>
        <v>72000</v>
      </c>
      <c r="F26" s="36"/>
    </row>
    <row r="27" spans="1:6" outlineLevel="1" x14ac:dyDescent="0.3">
      <c r="A27" s="35"/>
      <c r="B27" s="38" t="s">
        <v>244</v>
      </c>
      <c r="C27" s="37"/>
      <c r="D27" s="36">
        <f>SUBTOTAL(9,D24:D25)</f>
        <v>80</v>
      </c>
      <c r="E27" s="37"/>
      <c r="F27" s="36"/>
    </row>
    <row r="28" spans="1:6" x14ac:dyDescent="0.3">
      <c r="A28" s="35"/>
      <c r="B28" s="38" t="s">
        <v>252</v>
      </c>
      <c r="C28" s="37"/>
      <c r="D28" s="36"/>
      <c r="E28" s="37">
        <f>SUBTOTAL(4,E4:E25)</f>
        <v>800000</v>
      </c>
      <c r="F28" s="36"/>
    </row>
    <row r="29" spans="1:6" x14ac:dyDescent="0.3">
      <c r="A29" s="35"/>
      <c r="B29" s="38" t="s">
        <v>245</v>
      </c>
      <c r="C29" s="37"/>
      <c r="D29" s="36">
        <f>SUBTOTAL(9,D4:D25)</f>
        <v>265</v>
      </c>
      <c r="E29" s="37"/>
      <c r="F29" s="36"/>
    </row>
  </sheetData>
  <sortState xmlns:xlrd2="http://schemas.microsoft.com/office/spreadsheetml/2017/richdata2" ref="A4:F25">
    <sortCondition descending="1" ref="B4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topLeftCell="A4" workbookViewId="0">
      <selection activeCell="I19" sqref="I19"/>
    </sheetView>
  </sheetViews>
  <sheetFormatPr defaultRowHeight="16.5" x14ac:dyDescent="0.3"/>
  <cols>
    <col min="1" max="1" width="15.25" bestFit="1" customWidth="1"/>
    <col min="2" max="2" width="11.875" bestFit="1" customWidth="1"/>
    <col min="3" max="5" width="5.5" bestFit="1" customWidth="1"/>
    <col min="6" max="6" width="7.375" bestFit="1" customWidth="1"/>
  </cols>
  <sheetData>
    <row r="1" spans="1:5" ht="20.25" x14ac:dyDescent="0.3">
      <c r="A1" s="27" t="s">
        <v>170</v>
      </c>
      <c r="B1" s="27"/>
      <c r="C1" s="27"/>
      <c r="D1" s="27"/>
      <c r="E1" s="27"/>
    </row>
    <row r="3" spans="1:5" x14ac:dyDescent="0.3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3">
      <c r="A4" s="5" t="s">
        <v>172</v>
      </c>
      <c r="B4" s="5" t="s">
        <v>173</v>
      </c>
      <c r="C4" s="13">
        <v>34051</v>
      </c>
      <c r="D4" s="5" t="s">
        <v>174</v>
      </c>
      <c r="E4" s="5">
        <v>30</v>
      </c>
    </row>
    <row r="5" spans="1:5" x14ac:dyDescent="0.3">
      <c r="A5" s="5" t="s">
        <v>39</v>
      </c>
      <c r="B5" s="5" t="s">
        <v>175</v>
      </c>
      <c r="C5" s="13">
        <v>38617</v>
      </c>
      <c r="D5" s="5" t="s">
        <v>176</v>
      </c>
      <c r="E5" s="5">
        <v>18</v>
      </c>
    </row>
    <row r="6" spans="1:5" x14ac:dyDescent="0.3">
      <c r="A6" s="5" t="s">
        <v>172</v>
      </c>
      <c r="B6" s="5" t="s">
        <v>177</v>
      </c>
      <c r="C6" s="13">
        <v>41550</v>
      </c>
      <c r="D6" s="5" t="s">
        <v>4</v>
      </c>
      <c r="E6" s="5">
        <v>10</v>
      </c>
    </row>
    <row r="7" spans="1:5" x14ac:dyDescent="0.3">
      <c r="A7" s="5" t="s">
        <v>39</v>
      </c>
      <c r="B7" s="5" t="s">
        <v>178</v>
      </c>
      <c r="C7" s="13">
        <v>44451</v>
      </c>
      <c r="D7" s="5" t="s">
        <v>5</v>
      </c>
      <c r="E7" s="5">
        <v>2</v>
      </c>
    </row>
    <row r="8" spans="1:5" x14ac:dyDescent="0.3">
      <c r="A8" s="5" t="s">
        <v>39</v>
      </c>
      <c r="B8" s="5" t="s">
        <v>179</v>
      </c>
      <c r="C8" s="13">
        <v>38983</v>
      </c>
      <c r="D8" s="5" t="s">
        <v>176</v>
      </c>
      <c r="E8" s="5">
        <v>17</v>
      </c>
    </row>
    <row r="9" spans="1:5" x14ac:dyDescent="0.3">
      <c r="A9" s="5" t="s">
        <v>172</v>
      </c>
      <c r="B9" s="5" t="s">
        <v>180</v>
      </c>
      <c r="C9" s="13">
        <v>44703</v>
      </c>
      <c r="D9" s="5" t="s">
        <v>5</v>
      </c>
      <c r="E9" s="5">
        <v>1</v>
      </c>
    </row>
    <row r="10" spans="1:5" x14ac:dyDescent="0.3">
      <c r="A10" s="5" t="s">
        <v>39</v>
      </c>
      <c r="B10" s="5" t="s">
        <v>181</v>
      </c>
      <c r="C10" s="13">
        <v>41163</v>
      </c>
      <c r="D10" s="5" t="s">
        <v>4</v>
      </c>
      <c r="E10" s="5">
        <v>11</v>
      </c>
    </row>
    <row r="11" spans="1:5" x14ac:dyDescent="0.3">
      <c r="A11" s="5" t="s">
        <v>172</v>
      </c>
      <c r="B11" s="5" t="s">
        <v>182</v>
      </c>
      <c r="C11" s="13">
        <v>38266</v>
      </c>
      <c r="D11" s="5" t="s">
        <v>176</v>
      </c>
      <c r="E11" s="5">
        <v>19</v>
      </c>
    </row>
    <row r="14" spans="1:5" x14ac:dyDescent="0.3">
      <c r="A14" s="39" t="s">
        <v>23</v>
      </c>
      <c r="B14" t="s">
        <v>253</v>
      </c>
    </row>
    <row r="16" spans="1:5" x14ac:dyDescent="0.3">
      <c r="A16" s="39" t="s">
        <v>256</v>
      </c>
      <c r="B16" s="39" t="s">
        <v>255</v>
      </c>
    </row>
    <row r="17" spans="1:5" x14ac:dyDescent="0.3">
      <c r="A17" s="39" t="s">
        <v>254</v>
      </c>
      <c r="B17" t="s">
        <v>4</v>
      </c>
      <c r="C17" t="s">
        <v>176</v>
      </c>
      <c r="D17" t="s">
        <v>5</v>
      </c>
      <c r="E17" t="s">
        <v>174</v>
      </c>
    </row>
    <row r="18" spans="1:5" x14ac:dyDescent="0.3">
      <c r="A18" s="40" t="s">
        <v>172</v>
      </c>
      <c r="B18" s="41">
        <v>10</v>
      </c>
      <c r="C18" s="41">
        <v>19</v>
      </c>
      <c r="D18" s="41">
        <v>1</v>
      </c>
      <c r="E18" s="41">
        <v>30</v>
      </c>
    </row>
    <row r="19" spans="1:5" x14ac:dyDescent="0.3">
      <c r="A19" s="40" t="s">
        <v>39</v>
      </c>
      <c r="B19" s="41">
        <v>11</v>
      </c>
      <c r="C19" s="41">
        <v>17</v>
      </c>
      <c r="D19" s="41">
        <v>2</v>
      </c>
      <c r="E19" s="41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76C49-E418-4F84-B54F-199041DA19F7}">
  <sheetPr>
    <outlinePr summaryBelow="0"/>
  </sheetPr>
  <dimension ref="B1:G11"/>
  <sheetViews>
    <sheetView showGridLines="0" workbookViewId="0">
      <selection activeCell="E8" sqref="E8"/>
    </sheetView>
  </sheetViews>
  <sheetFormatPr defaultRowHeight="16.5" outlineLevelRow="1" outlineLevelCol="1" x14ac:dyDescent="0.3"/>
  <cols>
    <col min="3" max="3" width="15.125" bestFit="1" customWidth="1"/>
    <col min="4" max="7" width="16.25" bestFit="1" customWidth="1" outlineLevel="1"/>
  </cols>
  <sheetData>
    <row r="1" spans="2:7" ht="17.25" thickBot="1" x14ac:dyDescent="0.35"/>
    <row r="2" spans="2:7" x14ac:dyDescent="0.3">
      <c r="B2" s="46" t="s">
        <v>263</v>
      </c>
      <c r="C2" s="47"/>
      <c r="D2" s="53"/>
      <c r="E2" s="53"/>
      <c r="F2" s="53"/>
      <c r="G2" s="53"/>
    </row>
    <row r="3" spans="2:7" collapsed="1" x14ac:dyDescent="0.3">
      <c r="B3" s="45"/>
      <c r="C3" s="45"/>
      <c r="D3" s="54" t="s">
        <v>265</v>
      </c>
      <c r="E3" s="54" t="s">
        <v>259</v>
      </c>
      <c r="F3" s="54" t="s">
        <v>261</v>
      </c>
      <c r="G3" s="54" t="s">
        <v>262</v>
      </c>
    </row>
    <row r="4" spans="2:7" ht="27" hidden="1" outlineLevel="1" x14ac:dyDescent="0.3">
      <c r="B4" s="49"/>
      <c r="C4" s="49"/>
      <c r="D4" s="42"/>
      <c r="E4" s="56" t="s">
        <v>260</v>
      </c>
      <c r="F4" s="56" t="s">
        <v>260</v>
      </c>
      <c r="G4" s="56" t="s">
        <v>260</v>
      </c>
    </row>
    <row r="5" spans="2:7" x14ac:dyDescent="0.3">
      <c r="B5" s="50" t="s">
        <v>264</v>
      </c>
      <c r="C5" s="51"/>
      <c r="D5" s="48"/>
      <c r="E5" s="48"/>
      <c r="F5" s="48"/>
      <c r="G5" s="48"/>
    </row>
    <row r="6" spans="2:7" outlineLevel="1" x14ac:dyDescent="0.3">
      <c r="B6" s="49"/>
      <c r="C6" s="49" t="s">
        <v>257</v>
      </c>
      <c r="D6" s="43">
        <v>0.15</v>
      </c>
      <c r="E6" s="55">
        <v>0.2</v>
      </c>
      <c r="F6" s="55">
        <v>0.25</v>
      </c>
      <c r="G6" s="55">
        <v>0.3</v>
      </c>
    </row>
    <row r="7" spans="2:7" x14ac:dyDescent="0.3">
      <c r="B7" s="50" t="s">
        <v>266</v>
      </c>
      <c r="C7" s="51"/>
      <c r="D7" s="48"/>
      <c r="E7" s="48"/>
      <c r="F7" s="48"/>
      <c r="G7" s="48"/>
    </row>
    <row r="8" spans="2:7" ht="17.25" outlineLevel="1" thickBot="1" x14ac:dyDescent="0.35">
      <c r="B8" s="52"/>
      <c r="C8" s="52" t="s">
        <v>258</v>
      </c>
      <c r="D8" s="44">
        <v>186523.61111111101</v>
      </c>
      <c r="E8" s="44">
        <v>194633.33333333299</v>
      </c>
      <c r="F8" s="44">
        <v>202743.055555556</v>
      </c>
      <c r="G8" s="44">
        <v>210852.77777777801</v>
      </c>
    </row>
    <row r="9" spans="2:7" x14ac:dyDescent="0.3">
      <c r="B9" t="s">
        <v>267</v>
      </c>
    </row>
    <row r="10" spans="2:7" x14ac:dyDescent="0.3">
      <c r="B10" t="s">
        <v>268</v>
      </c>
    </row>
    <row r="11" spans="2:7" x14ac:dyDescent="0.3">
      <c r="B11" t="s">
        <v>269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activeCell="I14" sqref="I14"/>
    </sheetView>
  </sheetViews>
  <sheetFormatPr defaultRowHeight="16.5" x14ac:dyDescent="0.3"/>
  <cols>
    <col min="1" max="1" width="10.375" bestFit="1" customWidth="1"/>
    <col min="3" max="4" width="10.375" bestFit="1" customWidth="1"/>
    <col min="7" max="7" width="9.125" bestFit="1" customWidth="1"/>
    <col min="8" max="8" width="10.375" bestFit="1" customWidth="1"/>
  </cols>
  <sheetData>
    <row r="1" spans="1:8" ht="20.25" x14ac:dyDescent="0.3">
      <c r="A1" s="27" t="s">
        <v>185</v>
      </c>
      <c r="B1" s="27"/>
      <c r="C1" s="27"/>
      <c r="D1" s="27"/>
      <c r="E1" s="27"/>
      <c r="F1" s="27"/>
      <c r="G1" s="27"/>
      <c r="H1" s="27"/>
    </row>
    <row r="2" spans="1:8" x14ac:dyDescent="0.3">
      <c r="A2" t="s">
        <v>187</v>
      </c>
      <c r="B2" s="9">
        <v>0.1</v>
      </c>
      <c r="C2" s="9">
        <v>0</v>
      </c>
    </row>
    <row r="3" spans="1:8" x14ac:dyDescent="0.3">
      <c r="A3" t="s">
        <v>188</v>
      </c>
      <c r="B3" s="9">
        <v>0.15</v>
      </c>
      <c r="C3" s="1"/>
    </row>
    <row r="4" spans="1:8" x14ac:dyDescent="0.3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3">
      <c r="A5" s="15">
        <v>45538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3">
      <c r="A6" s="15">
        <v>45539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3">
      <c r="A7" s="15">
        <v>45540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3">
      <c r="A8" s="15">
        <v>45541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3">
      <c r="A9" s="15">
        <v>45542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3">
      <c r="A10" s="15">
        <v>45543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3">
      <c r="A11" s="15">
        <v>45544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3">
      <c r="A12" s="15">
        <v>45545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3">
      <c r="A13" s="15">
        <v>45546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3">
      <c r="A14" s="31" t="s">
        <v>203</v>
      </c>
      <c r="B14" s="32"/>
      <c r="C14" s="32"/>
      <c r="D14" s="32"/>
      <c r="E14" s="32"/>
      <c r="F14" s="33"/>
      <c r="G14" s="16">
        <f>AVERAGE(G5:G13)</f>
        <v>162194.44444444444</v>
      </c>
      <c r="H14" s="16">
        <f>AVERAGE(H5:H13)</f>
        <v>186523.61111111112</v>
      </c>
    </row>
  </sheetData>
  <scenarios current="0" sqref="H14">
    <scenario name="목표수익률증가1" locked="1" count="1" user="user" comment="만든 사람 user 날짜 2024-11-03">
      <inputCells r="B3" val="0.2" numFmtId="9"/>
    </scenario>
    <scenario name="목표수익률증가2" locked="1" count="1" user="user" comment="만든 사람 user 날짜 2024-11-03">
      <inputCells r="B3" val="0.25" numFmtId="9"/>
    </scenario>
    <scenario name="목표수익률증가3" locked="1" count="1" user="user" comment="만든 사람 user 날짜 2024-11-03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2024-11-03T10:21:47Z</dcterms:modified>
</cp:coreProperties>
</file>