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3 기본모의고사\"/>
    </mc:Choice>
  </mc:AlternateContent>
  <xr:revisionPtr revIDLastSave="0" documentId="13_ncr:1_{5F1BAC57-3ED6-4060-93AA-FFC6611730DE}" xr6:coauthVersionLast="47" xr6:coauthVersionMax="47" xr10:uidLastSave="{00000000-0000-0000-0000-000000000000}"/>
  <bookViews>
    <workbookView xWindow="-98" yWindow="-98" windowWidth="21795" windowHeight="12975" firstSheet="2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3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E5" i="6"/>
  <c r="E6" i="6"/>
  <c r="E7" i="6"/>
  <c r="E8" i="6"/>
  <c r="E9" i="6"/>
  <c r="E10" i="6"/>
  <c r="E11" i="6"/>
  <c r="E4" i="6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최정윤</author>
  </authors>
  <commentList>
    <comment ref="C1" authorId="0" shapeId="0" xr:uid="{C6B9B8B6-0680-48B2-B779-3355D037552B}">
      <text>
        <r>
          <rPr>
            <b/>
            <sz val="9"/>
            <color indexed="81"/>
            <rFont val="돋움"/>
            <family val="3"/>
            <charset val="129"/>
          </rPr>
          <t>최정윤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2023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<sst xmlns="http://schemas.openxmlformats.org/spreadsheetml/2006/main" count="398" uniqueCount="300">
  <si>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</si>
  <si>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</si>
  <si>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</si>
  <si>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</si>
  <si>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</si>
  <si>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</si>
  <si>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</si>
  <si>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</si>
  <si>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</si>
  <si>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</si>
  <si>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</si>
  <si>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</si>
  <si>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</si>
  <si>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</si>
  <si>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</si>
  <si>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</si>
  <si>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</si>
  <si>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</si>
  <si>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</si>
  <si>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</si>
  <si>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</si>
  <si>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</si>
  <si>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</si>
  <si>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</si>
  <si>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</si>
  <si>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</si>
  <si>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</si>
  <si>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</si>
  <si>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</si>
  <si>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</si>
  <si>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</si>
  <si>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</si>
  <si>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</si>
  <si>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</si>
  <si>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</si>
  <si>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</si>
  <si>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</si>
  <si>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</si>
  <si>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</si>
  <si>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</si>
  <si>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</si>
  <si>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</si>
  <si>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</si>
  <si>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</si>
  <si>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</si>
  <si>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</si>
  <si>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</si>
  <si>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</si>
  <si>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</si>
  <si>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</si>
  <si>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</si>
  <si>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</si>
  <si>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</si>
  <si>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</si>
  <si>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</si>
  <si>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</si>
  <si>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</si>
  <si>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</si>
  <si>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</si>
  <si>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</si>
  <si>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</si>
  <si>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</si>
  <si>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</si>
  <si>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</si>
  <si>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</si>
  <si>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</si>
  <si>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</si>
  <si>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</si>
  <si>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</si>
  <si>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</si>
  <si>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</si>
  <si>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</si>
  <si>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</si>
  <si>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</si>
  <si>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</si>
  <si>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</si>
  <si>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</si>
  <si>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</si>
  <si>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</si>
  <si>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</si>
  <si>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</si>
  <si>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</si>
  <si>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</si>
  <si>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</si>
  <si>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</si>
  <si>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</si>
  <si>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</si>
  <si>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</si>
  <si>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</si>
  <si>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</si>
  <si>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</si>
  <si>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</si>
  <si>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</si>
  <si>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</si>
  <si>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</si>
  <si>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</si>
  <si>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</si>
  <si>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</si>
  <si>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</si>
  <si>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</si>
  <si>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</si>
  <si>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</si>
  <si>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</si>
  <si>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</si>
  <si>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</si>
  <si>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</si>
  <si>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</si>
  <si>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</si>
  <si>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</si>
  <si>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</si>
  <si>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</si>
  <si>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</si>
  <si>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</si>
  <si>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</si>
  <si>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</si>
  <si>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</si>
  <si>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</si>
  <si>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</si>
  <si>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</si>
  <si>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</si>
  <si>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</si>
  <si>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</si>
  <si>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</si>
  <si>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</si>
  <si>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</si>
  <si>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</si>
  <si>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</si>
  <si>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</si>
  <si>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</si>
  <si>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</si>
  <si>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</si>
  <si>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</si>
  <si>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</si>
  <si>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</si>
  <si>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</si>
  <si>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</si>
  <si>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</si>
  <si>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</si>
  <si>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</si>
  <si>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</si>
  <si>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</si>
  <si>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</si>
  <si>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</si>
  <si>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</si>
  <si>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</si>
  <si>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</si>
  <si>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</si>
  <si>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</si>
  <si>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</si>
  <si>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</si>
  <si>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</si>
  <si>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</si>
  <si>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</si>
  <si>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</si>
  <si>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</si>
  <si>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</si>
  <si>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</si>
  <si>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</si>
  <si>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</si>
  <si>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</si>
  <si>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</si>
  <si>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</si>
  <si>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</si>
  <si>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</si>
  <si>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</si>
  <si>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</si>
  <si>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</si>
  <si>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</si>
  <si>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</si>
  <si>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</si>
  <si>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</si>
  <si>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</si>
  <si>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</si>
  <si>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</si>
  <si>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</si>
  <si>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</si>
  <si>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</si>
  <si>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</si>
  <si>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</si>
  <si>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</si>
  <si>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</si>
  <si>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</si>
  <si>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</si>
  <si>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</si>
  <si>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</si>
  <si>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</si>
  <si>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</si>
  <si>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</si>
  <si>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</si>
  <si>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</si>
  <si>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</si>
  <si>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</si>
  <si>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</si>
  <si>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</si>
  <si>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</si>
  <si>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</si>
  <si>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</si>
  <si>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</si>
  <si>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</si>
  <si>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</si>
  <si>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</si>
  <si>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</si>
  <si>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</si>
  <si>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</si>
  <si>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</si>
  <si>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</si>
  <si>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</si>
  <si>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</si>
  <si>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</si>
  <si>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</si>
  <si>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</si>
  <si>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</si>
  <si>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</si>
  <si>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</si>
  <si>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</si>
  <si>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</si>
  <si>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</si>
  <si>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</si>
  <si>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</si>
  <si>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</si>
  <si>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</si>
  <si>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</si>
  <si>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</si>
  <si>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</si>
  <si>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</si>
  <si>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</si>
  <si>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</si>
  <si>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</si>
  <si>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</si>
  <si>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</si>
  <si>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</si>
  <si>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</si>
  <si>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</si>
  <si>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</si>
  <si>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</si>
  <si>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</si>
  <si>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</si>
  <si>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</si>
  <si>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</si>
  <si>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</si>
  <si>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</si>
  <si>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</si>
  <si>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</si>
  <si>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</si>
  <si>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</si>
  <si>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</si>
  <si>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</si>
  <si>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</si>
  <si>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</si>
  <si>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</si>
  <si>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</si>
  <si>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</si>
  <si>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</si>
  <si>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</si>
  <si>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</si>
  <si>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</si>
  <si>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</si>
  <si>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</si>
  <si>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</si>
  <si>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</si>
  <si>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</si>
  <si>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</si>
  <si>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</si>
  <si>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</si>
  <si>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</si>
  <si>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</si>
  <si>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</si>
  <si>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</si>
  <si>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</si>
  <si>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</si>
  <si>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</si>
  <si>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</si>
  <si>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</si>
  <si>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</si>
  <si>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</si>
  <si>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</si>
  <si>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</si>
  <si>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</si>
  <si>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</si>
  <si>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</si>
  <si>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</si>
  <si>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</si>
  <si>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</si>
  <si>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</si>
  <si>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</si>
  <si>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</si>
  <si>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</si>
  <si>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</si>
  <si>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</si>
  <si>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</si>
  <si>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최정윤 날짜 2024-07-21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</si>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</sst>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7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B05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판매액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차트작업!$E$4:$E$11</c15:sqref>
                        </c15:formulaRef>
                      </c:ext>
                    </c:extLst>
                    <c:numCache>
                      <c:formatCode>#,##0_ </c:formatCode>
                      <c:ptCount val="8"/>
                      <c:pt idx="0">
                        <c:v>1680</c:v>
                      </c:pt>
                      <c:pt idx="1">
                        <c:v>300</c:v>
                      </c:pt>
                      <c:pt idx="2">
                        <c:v>5400</c:v>
                      </c:pt>
                      <c:pt idx="3">
                        <c:v>5880</c:v>
                      </c:pt>
                      <c:pt idx="4">
                        <c:v>6000</c:v>
                      </c:pt>
                      <c:pt idx="5">
                        <c:v>12650</c:v>
                      </c:pt>
                      <c:pt idx="6">
                        <c:v>7800</c:v>
                      </c:pt>
                      <c:pt idx="7">
                        <c:v>10050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D3-4671-A5EE-3DE5EE0CFC7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23813</xdr:rowOff>
        </xdr:from>
        <xdr:to>
          <xdr:col>7</xdr:col>
          <xdr:colOff>661987</xdr:colOff>
          <xdr:row>4</xdr:row>
          <xdr:rowOff>200025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4762</xdr:colOff>
      <xdr:row>5</xdr:row>
      <xdr:rowOff>195262</xdr:rowOff>
    </xdr:from>
    <xdr:to>
      <xdr:col>8</xdr:col>
      <xdr:colOff>4762</xdr:colOff>
      <xdr:row>8</xdr:row>
      <xdr:rowOff>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BCBB5169-7631-98A3-DA73-21FC92AEA83D}"/>
            </a:ext>
          </a:extLst>
        </xdr:cNvPr>
        <xdr:cNvSpPr/>
      </xdr:nvSpPr>
      <xdr:spPr>
        <a:xfrm>
          <a:off x="3857625" y="1314450"/>
          <a:ext cx="1371600" cy="4476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595313</xdr:colOff>
      <xdr:row>18</xdr:row>
      <xdr:rowOff>14288</xdr:rowOff>
    </xdr:from>
    <xdr:to>
      <xdr:col>3</xdr:col>
      <xdr:colOff>180975</xdr:colOff>
      <xdr:row>19</xdr:row>
      <xdr:rowOff>119062</xdr:rowOff>
    </xdr:to>
    <xdr:sp macro="" textlink="">
      <xdr:nvSpPr>
        <xdr:cNvPr id="3" name="설명선: 굽은 이중선 2">
          <a:extLst>
            <a:ext uri="{FF2B5EF4-FFF2-40B4-BE49-F238E27FC236}">
              <a16:creationId xmlns:a16="http://schemas.microsoft.com/office/drawing/2014/main" id="{28BA2F4E-1479-01B6-65F3-29604BD96EA3}"/>
            </a:ext>
          </a:extLst>
        </xdr:cNvPr>
        <xdr:cNvSpPr/>
      </xdr:nvSpPr>
      <xdr:spPr>
        <a:xfrm>
          <a:off x="1281113" y="3919538"/>
          <a:ext cx="957262" cy="319087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490576"/>
            <a:gd name="adj8" fmla="val -534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정윤" refreshedDate="45494.855569560183" createdVersion="8" refreshedVersion="8" minRefreshableVersion="3" recordCount="8" xr:uid="{15590968-A651-4088-88CC-10C3AB85AC16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2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1"/>
  </r>
  <r>
    <x v="1"/>
    <x v="1"/>
    <d v="2005-09-22T00:00:00"/>
    <x v="1"/>
    <n v="19"/>
  </r>
  <r>
    <x v="0"/>
    <x v="2"/>
    <d v="2013-10-03T00:00:00"/>
    <x v="2"/>
    <n v="11"/>
  </r>
  <r>
    <x v="1"/>
    <x v="3"/>
    <d v="2021-09-12T00:00:00"/>
    <x v="3"/>
    <n v="3"/>
  </r>
  <r>
    <x v="1"/>
    <x v="4"/>
    <d v="2006-09-23T00:00:00"/>
    <x v="1"/>
    <n v="18"/>
  </r>
  <r>
    <x v="0"/>
    <x v="5"/>
    <d v="2022-05-22T00:00:00"/>
    <x v="3"/>
    <n v="2"/>
  </r>
  <r>
    <x v="1"/>
    <x v="6"/>
    <d v="2012-09-11T00:00:00"/>
    <x v="2"/>
    <n v="12"/>
  </r>
  <r>
    <x v="0"/>
    <x v="7"/>
    <d v="2004-10-06T00:00:00"/>
    <x v="1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742793-F8AA-4D88-9FAE-123073D4711D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6.899999999999999" x14ac:dyDescent="0.6"/>
  <cols>
    <col min="1" max="1" width="10.4375" bestFit="1" customWidth="1"/>
    <col min="4" max="4" width="10.75" bestFit="1" customWidth="1"/>
  </cols>
  <sheetData>
    <row r="1" spans="1:6" x14ac:dyDescent="0.6">
      <c r="A1" t="s">
        <v>6</v>
      </c>
    </row>
    <row r="3" spans="1:6" x14ac:dyDescent="0.6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6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6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6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6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6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6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G17" sqref="G17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27" t="s">
        <v>204</v>
      </c>
      <c r="B1" s="27"/>
      <c r="C1" s="27"/>
      <c r="D1" s="27"/>
      <c r="E1" s="27"/>
    </row>
    <row r="3" spans="1:5" x14ac:dyDescent="0.6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6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6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6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6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6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6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6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6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6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419100</xdr:colOff>
                    <xdr:row>2</xdr:row>
                    <xdr:rowOff>23813</xdr:rowOff>
                  </from>
                  <to>
                    <xdr:col>7</xdr:col>
                    <xdr:colOff>661988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2" workbookViewId="0">
      <selection activeCell="M30" sqref="M30"/>
    </sheetView>
  </sheetViews>
  <sheetFormatPr defaultRowHeight="16.899999999999999" x14ac:dyDescent="0.6"/>
  <sheetData>
    <row r="1" spans="1:5" ht="20.65" x14ac:dyDescent="0.6">
      <c r="A1" s="27" t="s">
        <v>218</v>
      </c>
      <c r="B1" s="27"/>
      <c r="C1" s="27"/>
      <c r="D1" s="27"/>
      <c r="E1" s="27"/>
    </row>
    <row r="2" spans="1:5" x14ac:dyDescent="0.6">
      <c r="E2" s="17" t="s">
        <v>219</v>
      </c>
    </row>
    <row r="3" spans="1:5" x14ac:dyDescent="0.6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6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6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6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6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6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6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6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6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:G4"/>
    </sheetView>
  </sheetViews>
  <sheetFormatPr defaultRowHeight="16.899999999999999" x14ac:dyDescent="0.6"/>
  <sheetData>
    <row r="1" spans="1:7" x14ac:dyDescent="0.6">
      <c r="C1" t="s">
        <v>89</v>
      </c>
    </row>
    <row r="3" spans="1:7" x14ac:dyDescent="0.6">
      <c r="A3" s="25" t="s">
        <v>1</v>
      </c>
      <c r="B3" s="25" t="s">
        <v>37</v>
      </c>
      <c r="C3" s="25" t="s">
        <v>90</v>
      </c>
      <c r="D3" s="25"/>
      <c r="E3" s="25"/>
      <c r="F3" s="25"/>
      <c r="G3" s="25"/>
    </row>
    <row r="4" spans="1:7" ht="17.25" thickBot="1" x14ac:dyDescent="0.65">
      <c r="A4" s="26"/>
      <c r="B4" s="26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6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6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6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6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6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6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6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6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6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tabSelected="1" workbookViewId="0">
      <selection activeCell="D16" sqref="D16"/>
    </sheetView>
  </sheetViews>
  <sheetFormatPr defaultRowHeight="16.899999999999999" x14ac:dyDescent="0.6"/>
  <sheetData>
    <row r="1" spans="1:7" ht="20.65" x14ac:dyDescent="0.6">
      <c r="A1" s="27" t="s">
        <v>113</v>
      </c>
      <c r="B1" s="27"/>
      <c r="C1" s="27"/>
      <c r="D1" s="27"/>
      <c r="E1" s="27"/>
      <c r="F1" s="27"/>
      <c r="G1" s="27"/>
    </row>
    <row r="3" spans="1:7" x14ac:dyDescent="0.6">
      <c r="A3" s="28" t="s">
        <v>114</v>
      </c>
      <c r="B3" s="28" t="s">
        <v>115</v>
      </c>
      <c r="C3" s="28" t="s">
        <v>118</v>
      </c>
      <c r="D3" s="28"/>
      <c r="E3" s="28"/>
      <c r="F3" s="28" t="s">
        <v>116</v>
      </c>
      <c r="G3" s="28"/>
    </row>
    <row r="4" spans="1:7" x14ac:dyDescent="0.6">
      <c r="A4" s="28"/>
      <c r="B4" s="2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6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6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6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6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6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6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6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6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aboveAverage" dxfId="1" priority="1" aboveAverage="0"/>
    <cfRule type="cellIs" dxfId="0" priority="2" operator="greaterThan">
      <formula>70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7" workbookViewId="0">
      <selection activeCell="F6" sqref="F6"/>
    </sheetView>
  </sheetViews>
  <sheetFormatPr defaultRowHeight="16.899999999999999" x14ac:dyDescent="0.6"/>
  <cols>
    <col min="1" max="1" width="8.8125" bestFit="1" customWidth="1"/>
    <col min="2" max="3" width="8.6875" customWidth="1"/>
    <col min="4" max="4" width="9.6875" bestFit="1" customWidth="1"/>
    <col min="5" max="7" width="8.6875" customWidth="1"/>
    <col min="8" max="9" width="9.6875" bestFit="1" customWidth="1"/>
    <col min="10" max="10" width="8.6875" customWidth="1"/>
  </cols>
  <sheetData>
    <row r="1" spans="1:10" ht="20.65" x14ac:dyDescent="0.6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33.75" x14ac:dyDescent="0.6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6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6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6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6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6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6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6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6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6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6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6">
      <c r="A16" s="1" t="s">
        <v>265</v>
      </c>
      <c r="B16" s="1" t="s">
        <v>267</v>
      </c>
      <c r="C16" s="1"/>
    </row>
    <row r="17" spans="1:10" x14ac:dyDescent="0.6">
      <c r="A17" s="1" t="s">
        <v>266</v>
      </c>
      <c r="B17" s="1"/>
      <c r="C17" s="1"/>
    </row>
    <row r="18" spans="1:10" x14ac:dyDescent="0.6">
      <c r="A18" s="1"/>
      <c r="B18" s="1" t="s">
        <v>268</v>
      </c>
      <c r="C18" s="1"/>
    </row>
    <row r="20" spans="1:10" x14ac:dyDescent="0.6">
      <c r="A20" s="29" t="s">
        <v>152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33.75" x14ac:dyDescent="0.6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6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6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6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6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6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6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6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opLeftCell="A16" workbookViewId="0">
      <selection activeCell="F36" sqref="F36"/>
    </sheetView>
  </sheetViews>
  <sheetFormatPr defaultRowHeight="16.899999999999999" x14ac:dyDescent="0.6"/>
  <cols>
    <col min="4" max="4" width="10.5625" bestFit="1" customWidth="1"/>
  </cols>
  <sheetData>
    <row r="1" spans="1:9" x14ac:dyDescent="0.6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6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6">
      <c r="A3" s="5" t="s">
        <v>13</v>
      </c>
      <c r="B3" s="6">
        <v>0.4604166666666667</v>
      </c>
      <c r="C3" s="6">
        <v>0.4826388888888889</v>
      </c>
      <c r="D3" s="7">
        <f>HOUR(C3-B3)*6*1200+MINUTE(C3-B3)/10*1200</f>
        <v>3840</v>
      </c>
      <c r="F3" s="5" t="s">
        <v>27</v>
      </c>
      <c r="G3" s="5">
        <v>4</v>
      </c>
      <c r="H3" s="5">
        <v>90</v>
      </c>
      <c r="I3" s="5" t="e">
        <f>OR(IF(_xlfn.RANK.EQ(G3,$G$3:$G$10)="1","통과",IF(_xlfn.RANK.EQ(G3,$G$3:$G$10)="2","통과",IF(_xlfn.RANK.EQ(G3,$G$3:$G$10)="3","통과",""))),IF(_xlfn.RANK.EQ(H3,$H$3:$H$10)="1","통과",IF(_xlfn.RANK.EQ(H3,$H$3:$H$10)="2","통과",IF(_xlfn.RANK.EQ(H3,$H$3:$H$10)="3","통과",""))))</f>
        <v>#VALUE!</v>
      </c>
    </row>
    <row r="4" spans="1:9" x14ac:dyDescent="0.6">
      <c r="A4" s="5" t="s">
        <v>14</v>
      </c>
      <c r="B4" s="6">
        <v>0.46597222222222223</v>
      </c>
      <c r="C4" s="6">
        <v>0.4777777777777778</v>
      </c>
      <c r="D4" s="7">
        <f t="shared" ref="D4:D10" si="0">HOUR(C4-B4)*6*1200+MINUTE(C4-B4)/10*1200</f>
        <v>2040</v>
      </c>
      <c r="F4" s="5" t="s">
        <v>28</v>
      </c>
      <c r="G4" s="5">
        <v>7</v>
      </c>
      <c r="H4" s="5">
        <v>85</v>
      </c>
      <c r="I4" s="5"/>
    </row>
    <row r="5" spans="1:9" x14ac:dyDescent="0.6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/>
    </row>
    <row r="6" spans="1:9" x14ac:dyDescent="0.6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/>
    </row>
    <row r="7" spans="1:9" x14ac:dyDescent="0.6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/>
    </row>
    <row r="8" spans="1:9" x14ac:dyDescent="0.6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/>
    </row>
    <row r="9" spans="1:9" x14ac:dyDescent="0.6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/>
    </row>
    <row r="10" spans="1:9" x14ac:dyDescent="0.6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/>
    </row>
    <row r="12" spans="1:9" x14ac:dyDescent="0.6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6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6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6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1">HLOOKUP(LEFT(G15,1),$F$24:$I$25,2,FALSE)</f>
        <v>관리부</v>
      </c>
      <c r="I15" s="5">
        <v>64</v>
      </c>
    </row>
    <row r="16" spans="1:9" x14ac:dyDescent="0.6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1"/>
        <v>영업부</v>
      </c>
      <c r="I16" s="5">
        <v>72</v>
      </c>
    </row>
    <row r="17" spans="1:9" x14ac:dyDescent="0.6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1"/>
        <v>판매부</v>
      </c>
      <c r="I17" s="5">
        <v>70</v>
      </c>
    </row>
    <row r="18" spans="1:9" x14ac:dyDescent="0.6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1"/>
        <v>경리부</v>
      </c>
      <c r="I18" s="5">
        <v>86</v>
      </c>
    </row>
    <row r="19" spans="1:9" x14ac:dyDescent="0.6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1"/>
        <v>관리부</v>
      </c>
      <c r="I19" s="5">
        <v>72</v>
      </c>
    </row>
    <row r="20" spans="1:9" x14ac:dyDescent="0.6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1"/>
        <v>경리부</v>
      </c>
      <c r="I20" s="5">
        <v>70</v>
      </c>
    </row>
    <row r="21" spans="1:9" x14ac:dyDescent="0.6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1"/>
        <v>영업부</v>
      </c>
      <c r="I21" s="5">
        <v>68</v>
      </c>
    </row>
    <row r="22" spans="1:9" x14ac:dyDescent="0.6">
      <c r="A22" s="30" t="s">
        <v>48</v>
      </c>
      <c r="B22" s="30"/>
      <c r="C22" s="30"/>
      <c r="D22" s="7">
        <f>SUMIFS(D13:D21,B13:B21,B16,C13:C21,C14)</f>
        <v>3300000</v>
      </c>
    </row>
    <row r="23" spans="1:9" x14ac:dyDescent="0.6">
      <c r="F23" t="s">
        <v>71</v>
      </c>
    </row>
    <row r="24" spans="1:9" x14ac:dyDescent="0.6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6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6">
      <c r="A26" s="5" t="s">
        <v>81</v>
      </c>
      <c r="B26" s="5">
        <v>6.5119999999999996</v>
      </c>
      <c r="C26" s="5" t="str">
        <f>IFERROR(_xlfn.RANK.EQ(B26,$B$26:$B$33,1)&amp;"위","실격")</f>
        <v>7위</v>
      </c>
    </row>
    <row r="27" spans="1:9" x14ac:dyDescent="0.6">
      <c r="A27" s="5" t="s">
        <v>82</v>
      </c>
      <c r="B27" s="5">
        <v>6.3849999999999998</v>
      </c>
      <c r="C27" s="5" t="str">
        <f t="shared" ref="C27:C33" si="2">IFERROR(_xlfn.RANK.EQ(B27,$B$26:$B$33,1)&amp;"위","실격")</f>
        <v>6위</v>
      </c>
    </row>
    <row r="28" spans="1:9" x14ac:dyDescent="0.6">
      <c r="A28" s="5" t="s">
        <v>83</v>
      </c>
      <c r="B28" s="5">
        <v>5.3860000000000001</v>
      </c>
      <c r="C28" s="5" t="str">
        <f t="shared" si="2"/>
        <v>3위</v>
      </c>
    </row>
    <row r="29" spans="1:9" x14ac:dyDescent="0.6">
      <c r="A29" s="5" t="s">
        <v>84</v>
      </c>
      <c r="B29" s="5">
        <v>5.165</v>
      </c>
      <c r="C29" s="5" t="str">
        <f t="shared" si="2"/>
        <v>1위</v>
      </c>
    </row>
    <row r="30" spans="1:9" x14ac:dyDescent="0.6">
      <c r="A30" s="5" t="s">
        <v>85</v>
      </c>
      <c r="B30" s="5"/>
      <c r="C30" s="5" t="str">
        <f t="shared" si="2"/>
        <v>실격</v>
      </c>
    </row>
    <row r="31" spans="1:9" x14ac:dyDescent="0.6">
      <c r="A31" s="5" t="s">
        <v>86</v>
      </c>
      <c r="B31" s="5">
        <v>6.2240000000000002</v>
      </c>
      <c r="C31" s="5" t="str">
        <f t="shared" si="2"/>
        <v>5위</v>
      </c>
    </row>
    <row r="32" spans="1:9" x14ac:dyDescent="0.6">
      <c r="A32" s="5" t="s">
        <v>87</v>
      </c>
      <c r="B32" s="5">
        <v>5.6369999999999996</v>
      </c>
      <c r="C32" s="5" t="str">
        <f t="shared" si="2"/>
        <v>4위</v>
      </c>
    </row>
    <row r="33" spans="1:3" x14ac:dyDescent="0.6">
      <c r="A33" s="5" t="s">
        <v>88</v>
      </c>
      <c r="B33" s="5">
        <v>5.3540000000000001</v>
      </c>
      <c r="C33" s="5" t="str">
        <f t="shared" si="2"/>
        <v>2위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4" workbookViewId="0">
      <selection activeCell="A3" sqref="A3:F29"/>
    </sheetView>
  </sheetViews>
  <sheetFormatPr defaultRowHeight="16.899999999999999" outlineLevelRow="3" x14ac:dyDescent="0.6"/>
  <cols>
    <col min="1" max="1" width="9.5" bestFit="1" customWidth="1"/>
    <col min="5" max="5" width="9.3125" bestFit="1" customWidth="1"/>
  </cols>
  <sheetData>
    <row r="1" spans="1:6" ht="20.65" x14ac:dyDescent="0.6">
      <c r="A1" s="27" t="s">
        <v>153</v>
      </c>
      <c r="B1" s="27"/>
      <c r="C1" s="27"/>
      <c r="D1" s="27"/>
      <c r="E1" s="27"/>
      <c r="F1" s="27"/>
    </row>
    <row r="2" spans="1:6" ht="17" customHeight="1" x14ac:dyDescent="0.6">
      <c r="A2" s="18"/>
      <c r="B2" s="18"/>
      <c r="C2" s="18"/>
      <c r="D2" s="18"/>
      <c r="E2" s="18"/>
      <c r="F2" s="18"/>
    </row>
    <row r="3" spans="1:6" x14ac:dyDescent="0.6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6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6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6">
      <c r="A6" s="14"/>
      <c r="B6" s="34" t="s">
        <v>276</v>
      </c>
      <c r="C6" s="7"/>
      <c r="D6" s="5"/>
      <c r="E6" s="7">
        <f>SUBTOTAL(4,E4:E5)</f>
        <v>147000</v>
      </c>
      <c r="F6" s="5"/>
    </row>
    <row r="7" spans="1:6" outlineLevel="1" x14ac:dyDescent="0.6">
      <c r="A7" s="14"/>
      <c r="B7" s="34" t="s">
        <v>269</v>
      </c>
      <c r="C7" s="7"/>
      <c r="D7" s="5">
        <f>SUBTOTAL(9,D4:D5)</f>
        <v>45</v>
      </c>
      <c r="E7" s="7"/>
      <c r="F7" s="5"/>
    </row>
    <row r="8" spans="1:6" outlineLevel="3" x14ac:dyDescent="0.6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6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6">
      <c r="A10" s="14"/>
      <c r="B10" s="34" t="s">
        <v>277</v>
      </c>
      <c r="C10" s="7"/>
      <c r="D10" s="5"/>
      <c r="E10" s="7">
        <f>SUBTOTAL(4,E8:E9)</f>
        <v>800000</v>
      </c>
      <c r="F10" s="5"/>
    </row>
    <row r="11" spans="1:6" outlineLevel="1" x14ac:dyDescent="0.6">
      <c r="A11" s="14"/>
      <c r="B11" s="34" t="s">
        <v>270</v>
      </c>
      <c r="C11" s="7"/>
      <c r="D11" s="5">
        <f>SUBTOTAL(9,D8:D9)</f>
        <v>64</v>
      </c>
      <c r="E11" s="7"/>
      <c r="F11" s="5"/>
    </row>
    <row r="12" spans="1:6" outlineLevel="3" x14ac:dyDescent="0.6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6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6">
      <c r="A14" s="14"/>
      <c r="B14" s="34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6">
      <c r="A15" s="14"/>
      <c r="B15" s="34" t="s">
        <v>271</v>
      </c>
      <c r="C15" s="7"/>
      <c r="D15" s="5">
        <f>SUBTOTAL(9,D12:D13)</f>
        <v>21</v>
      </c>
      <c r="E15" s="7"/>
      <c r="F15" s="5"/>
    </row>
    <row r="16" spans="1:6" outlineLevel="3" x14ac:dyDescent="0.6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6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6">
      <c r="A18" s="14"/>
      <c r="B18" s="34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6">
      <c r="A19" s="14"/>
      <c r="B19" s="34" t="s">
        <v>272</v>
      </c>
      <c r="C19" s="7"/>
      <c r="D19" s="5">
        <f>SUBTOTAL(9,D16:D17)</f>
        <v>39</v>
      </c>
      <c r="E19" s="7"/>
      <c r="F19" s="5"/>
    </row>
    <row r="20" spans="1:6" outlineLevel="3" x14ac:dyDescent="0.6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6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6">
      <c r="A22" s="14"/>
      <c r="B22" s="34" t="s">
        <v>280</v>
      </c>
      <c r="C22" s="7"/>
      <c r="D22" s="5"/>
      <c r="E22" s="7">
        <f>SUBTOTAL(4,E20:E21)</f>
        <v>6600</v>
      </c>
      <c r="F22" s="5"/>
    </row>
    <row r="23" spans="1:6" outlineLevel="1" x14ac:dyDescent="0.6">
      <c r="A23" s="14"/>
      <c r="B23" s="34" t="s">
        <v>273</v>
      </c>
      <c r="C23" s="7"/>
      <c r="D23" s="5">
        <f>SUBTOTAL(9,D20:D21)</f>
        <v>16</v>
      </c>
      <c r="E23" s="7"/>
      <c r="F23" s="5"/>
    </row>
    <row r="24" spans="1:6" outlineLevel="3" x14ac:dyDescent="0.6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6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6">
      <c r="A26" s="35"/>
      <c r="B26" s="38" t="s">
        <v>281</v>
      </c>
      <c r="C26" s="37"/>
      <c r="D26" s="36"/>
      <c r="E26" s="37">
        <f>SUBTOTAL(4,E24:E25)</f>
        <v>72000</v>
      </c>
      <c r="F26" s="36"/>
    </row>
    <row r="27" spans="1:6" outlineLevel="1" x14ac:dyDescent="0.6">
      <c r="A27" s="35"/>
      <c r="B27" s="38" t="s">
        <v>274</v>
      </c>
      <c r="C27" s="37"/>
      <c r="D27" s="36">
        <f>SUBTOTAL(9,D24:D25)</f>
        <v>80</v>
      </c>
      <c r="E27" s="37"/>
      <c r="F27" s="36"/>
    </row>
    <row r="28" spans="1:6" x14ac:dyDescent="0.6">
      <c r="A28" s="35"/>
      <c r="B28" s="38" t="s">
        <v>282</v>
      </c>
      <c r="C28" s="37"/>
      <c r="D28" s="36"/>
      <c r="E28" s="37">
        <f>SUBTOTAL(4,E4:E25)</f>
        <v>800000</v>
      </c>
      <c r="F28" s="36"/>
    </row>
    <row r="29" spans="1:6" x14ac:dyDescent="0.6">
      <c r="A29" s="35"/>
      <c r="B29" s="38" t="s">
        <v>275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3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20" sqref="G20"/>
    </sheetView>
  </sheetViews>
  <sheetFormatPr defaultRowHeight="16.899999999999999" x14ac:dyDescent="0.6"/>
  <cols>
    <col min="1" max="1" width="14" bestFit="1" customWidth="1"/>
    <col min="2" max="2" width="11.0625" bestFit="1" customWidth="1"/>
    <col min="3" max="5" width="4.75" bestFit="1" customWidth="1"/>
    <col min="6" max="6" width="6.5625" bestFit="1" customWidth="1"/>
  </cols>
  <sheetData>
    <row r="1" spans="1:5" ht="20.65" x14ac:dyDescent="0.6">
      <c r="A1" s="27" t="s">
        <v>170</v>
      </c>
      <c r="B1" s="27"/>
      <c r="C1" s="27"/>
      <c r="D1" s="27"/>
      <c r="E1" s="27"/>
    </row>
    <row r="3" spans="1:5" x14ac:dyDescent="0.6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6">
      <c r="A4" s="5" t="s">
        <v>172</v>
      </c>
      <c r="B4" s="5" t="s">
        <v>173</v>
      </c>
      <c r="C4" s="13">
        <v>34051</v>
      </c>
      <c r="D4" s="5" t="s">
        <v>174</v>
      </c>
      <c r="E4" s="5">
        <f ca="1">YEAR(TODAY())-YEAR(C4)</f>
        <v>31</v>
      </c>
    </row>
    <row r="5" spans="1:5" x14ac:dyDescent="0.6">
      <c r="A5" s="5" t="s">
        <v>39</v>
      </c>
      <c r="B5" s="5" t="s">
        <v>175</v>
      </c>
      <c r="C5" s="13">
        <v>38617</v>
      </c>
      <c r="D5" s="5" t="s">
        <v>176</v>
      </c>
      <c r="E5" s="5">
        <f t="shared" ref="E5:E11" ca="1" si="0">YEAR(TODAY())-YEAR(C5)</f>
        <v>19</v>
      </c>
    </row>
    <row r="6" spans="1:5" x14ac:dyDescent="0.6">
      <c r="A6" s="5" t="s">
        <v>172</v>
      </c>
      <c r="B6" s="5" t="s">
        <v>177</v>
      </c>
      <c r="C6" s="13">
        <v>41550</v>
      </c>
      <c r="D6" s="5" t="s">
        <v>4</v>
      </c>
      <c r="E6" s="5">
        <f t="shared" ca="1" si="0"/>
        <v>11</v>
      </c>
    </row>
    <row r="7" spans="1:5" x14ac:dyDescent="0.6">
      <c r="A7" s="5" t="s">
        <v>39</v>
      </c>
      <c r="B7" s="5" t="s">
        <v>178</v>
      </c>
      <c r="C7" s="13">
        <v>44451</v>
      </c>
      <c r="D7" s="5" t="s">
        <v>5</v>
      </c>
      <c r="E7" s="5">
        <f t="shared" ca="1" si="0"/>
        <v>3</v>
      </c>
    </row>
    <row r="8" spans="1:5" x14ac:dyDescent="0.6">
      <c r="A8" s="5" t="s">
        <v>39</v>
      </c>
      <c r="B8" s="5" t="s">
        <v>179</v>
      </c>
      <c r="C8" s="13">
        <v>38983</v>
      </c>
      <c r="D8" s="5" t="s">
        <v>176</v>
      </c>
      <c r="E8" s="5">
        <f t="shared" ca="1" si="0"/>
        <v>18</v>
      </c>
    </row>
    <row r="9" spans="1:5" x14ac:dyDescent="0.6">
      <c r="A9" s="5" t="s">
        <v>172</v>
      </c>
      <c r="B9" s="5" t="s">
        <v>180</v>
      </c>
      <c r="C9" s="13">
        <v>44703</v>
      </c>
      <c r="D9" s="5" t="s">
        <v>5</v>
      </c>
      <c r="E9" s="5">
        <f t="shared" ca="1" si="0"/>
        <v>2</v>
      </c>
    </row>
    <row r="10" spans="1:5" x14ac:dyDescent="0.6">
      <c r="A10" s="5" t="s">
        <v>39</v>
      </c>
      <c r="B10" s="5" t="s">
        <v>181</v>
      </c>
      <c r="C10" s="13">
        <v>41163</v>
      </c>
      <c r="D10" s="5" t="s">
        <v>4</v>
      </c>
      <c r="E10" s="5">
        <f t="shared" ca="1" si="0"/>
        <v>12</v>
      </c>
    </row>
    <row r="11" spans="1:5" x14ac:dyDescent="0.6">
      <c r="A11" s="5" t="s">
        <v>172</v>
      </c>
      <c r="B11" s="5" t="s">
        <v>182</v>
      </c>
      <c r="C11" s="13">
        <v>38266</v>
      </c>
      <c r="D11" s="5" t="s">
        <v>176</v>
      </c>
      <c r="E11" s="5">
        <f t="shared" ca="1" si="0"/>
        <v>20</v>
      </c>
    </row>
    <row r="14" spans="1:5" x14ac:dyDescent="0.6">
      <c r="A14" s="39" t="s">
        <v>23</v>
      </c>
      <c r="B14" t="s">
        <v>283</v>
      </c>
    </row>
    <row r="16" spans="1:5" x14ac:dyDescent="0.6">
      <c r="A16" s="39" t="s">
        <v>286</v>
      </c>
      <c r="B16" s="39" t="s">
        <v>285</v>
      </c>
    </row>
    <row r="17" spans="1:5" x14ac:dyDescent="0.6">
      <c r="A17" s="39" t="s">
        <v>284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6">
      <c r="A18" s="40" t="s">
        <v>172</v>
      </c>
      <c r="B18" s="41">
        <v>11</v>
      </c>
      <c r="C18" s="41">
        <v>20</v>
      </c>
      <c r="D18" s="41">
        <v>2</v>
      </c>
      <c r="E18" s="41">
        <v>31</v>
      </c>
    </row>
    <row r="19" spans="1:5" x14ac:dyDescent="0.6">
      <c r="A19" s="40" t="s">
        <v>39</v>
      </c>
      <c r="B19" s="41">
        <v>12</v>
      </c>
      <c r="C19" s="41">
        <v>18</v>
      </c>
      <c r="D19" s="41">
        <v>3</v>
      </c>
      <c r="E19" s="4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3D1E-E1B0-4426-83D0-3F17F038ED71}">
  <sheetPr>
    <outlinePr summaryBelow="0"/>
  </sheetPr>
  <dimension ref="B1:G11"/>
  <sheetViews>
    <sheetView showGridLines="0" workbookViewId="0"/>
  </sheetViews>
  <sheetFormatPr defaultRowHeight="16.899999999999999" outlineLevelRow="1" outlineLevelCol="1" x14ac:dyDescent="0.6"/>
  <cols>
    <col min="3" max="3" width="13.9375" bestFit="1" customWidth="1"/>
    <col min="4" max="7" width="14.9375" bestFit="1" customWidth="1" outlineLevel="1"/>
  </cols>
  <sheetData>
    <row r="1" spans="2:7" ht="17.25" thickBot="1" x14ac:dyDescent="0.65"/>
    <row r="2" spans="2:7" x14ac:dyDescent="0.6">
      <c r="B2" s="46" t="s">
        <v>293</v>
      </c>
      <c r="C2" s="47"/>
      <c r="D2" s="53"/>
      <c r="E2" s="53"/>
      <c r="F2" s="53"/>
      <c r="G2" s="53"/>
    </row>
    <row r="3" spans="2:7" collapsed="1" x14ac:dyDescent="0.6">
      <c r="B3" s="45"/>
      <c r="C3" s="45"/>
      <c r="D3" s="54" t="s">
        <v>295</v>
      </c>
      <c r="E3" s="54" t="s">
        <v>289</v>
      </c>
      <c r="F3" s="54" t="s">
        <v>291</v>
      </c>
      <c r="G3" s="54" t="s">
        <v>292</v>
      </c>
    </row>
    <row r="4" spans="2:7" ht="31.5" hidden="1" outlineLevel="1" x14ac:dyDescent="0.6">
      <c r="B4" s="49"/>
      <c r="C4" s="49"/>
      <c r="D4" s="42"/>
      <c r="E4" s="56" t="s">
        <v>290</v>
      </c>
      <c r="F4" s="56" t="s">
        <v>290</v>
      </c>
      <c r="G4" s="56" t="s">
        <v>290</v>
      </c>
    </row>
    <row r="5" spans="2:7" x14ac:dyDescent="0.6">
      <c r="B5" s="50" t="s">
        <v>294</v>
      </c>
      <c r="C5" s="51"/>
      <c r="D5" s="48"/>
      <c r="E5" s="48"/>
      <c r="F5" s="48"/>
      <c r="G5" s="48"/>
    </row>
    <row r="6" spans="2:7" outlineLevel="1" x14ac:dyDescent="0.6">
      <c r="B6" s="49"/>
      <c r="C6" s="49" t="s">
        <v>287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6">
      <c r="B7" s="50" t="s">
        <v>296</v>
      </c>
      <c r="C7" s="51"/>
      <c r="D7" s="48"/>
      <c r="E7" s="48"/>
      <c r="F7" s="48"/>
      <c r="G7" s="48"/>
    </row>
    <row r="8" spans="2:7" ht="17.25" outlineLevel="1" thickBot="1" x14ac:dyDescent="0.65">
      <c r="B8" s="52"/>
      <c r="C8" s="52" t="s">
        <v>288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6">
      <c r="B9" t="s">
        <v>297</v>
      </c>
    </row>
    <row r="10" spans="2:7" x14ac:dyDescent="0.6">
      <c r="B10" t="s">
        <v>298</v>
      </c>
    </row>
    <row r="11" spans="2:7" x14ac:dyDescent="0.6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899999999999999" x14ac:dyDescent="0.6"/>
  <cols>
    <col min="1" max="1" width="10.4375" bestFit="1" customWidth="1"/>
    <col min="3" max="4" width="10.4375" bestFit="1" customWidth="1"/>
    <col min="7" max="7" width="9.0625" bestFit="1" customWidth="1"/>
    <col min="8" max="8" width="10.4375" bestFit="1" customWidth="1"/>
  </cols>
  <sheetData>
    <row r="1" spans="1:8" ht="20.65" x14ac:dyDescent="0.6">
      <c r="A1" s="27" t="s">
        <v>185</v>
      </c>
      <c r="B1" s="27"/>
      <c r="C1" s="27"/>
      <c r="D1" s="27"/>
      <c r="E1" s="27"/>
      <c r="F1" s="27"/>
      <c r="G1" s="27"/>
      <c r="H1" s="27"/>
    </row>
    <row r="2" spans="1:8" x14ac:dyDescent="0.6">
      <c r="A2" t="s">
        <v>187</v>
      </c>
      <c r="B2" s="9">
        <v>0.1</v>
      </c>
      <c r="C2" s="9">
        <v>0</v>
      </c>
    </row>
    <row r="3" spans="1:8" x14ac:dyDescent="0.6">
      <c r="A3" t="s">
        <v>188</v>
      </c>
      <c r="B3" s="9">
        <v>0.15</v>
      </c>
      <c r="C3" s="1"/>
    </row>
    <row r="4" spans="1:8" x14ac:dyDescent="0.6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6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6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6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6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6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6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6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6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6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6">
      <c r="A14" s="31" t="s">
        <v>203</v>
      </c>
      <c r="B14" s="32"/>
      <c r="C14" s="32"/>
      <c r="D14" s="32"/>
      <c r="E14" s="32"/>
      <c r="F14" s="3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최정윤" comment="만든 사람 최정윤 날짜 2024-07-21">
      <inputCells r="B3" val="0.2" numFmtId="9"/>
    </scenario>
    <scenario name="목표수익률증가2" locked="1" count="1" user="최정윤" comment="만든 사람 최정윤 날짜 2024-07-21">
      <inputCells r="B3" val="0.25" numFmtId="9"/>
    </scenario>
    <scenario name="목표수익률증가3" locked="1" count="1" user="최정윤" comment="만든 사람 최정윤 날짜 2024-07-21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정윤 최</cp:lastModifiedBy>
  <dcterms:created xsi:type="dcterms:W3CDTF">2023-04-27T08:01:32Z</dcterms:created>
  <dcterms:modified xsi:type="dcterms:W3CDTF">2024-07-21T11:46:17Z</dcterms:modified>
</cp:coreProperties>
</file>