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년대비작업\05 통합본\컴활1급\실습파일확인\엑셀\"/>
    </mc:Choice>
  </mc:AlternateContent>
  <xr:revisionPtr revIDLastSave="0" documentId="13_ncr:1_{BB7CFDE6-84F0-4A38-900B-AF673E7D889D}" xr6:coauthVersionLast="47" xr6:coauthVersionMax="47" xr10:uidLastSave="{00000000-0000-0000-0000-000000000000}"/>
  <bookViews>
    <workbookView xWindow="19200" yWindow="0" windowWidth="19200" windowHeight="21000" xr2:uid="{78B7E4AE-2A5D-4DB6-896F-418A61B527FB}"/>
  </bookViews>
  <sheets>
    <sheet name="출제유형_01_유형1" sheetId="1" r:id="rId1"/>
    <sheet name="01_유형2~5" sheetId="2" r:id="rId2"/>
    <sheet name="02_유형1~2" sheetId="4" r:id="rId3"/>
    <sheet name="대표기출문제_기출1~2" sheetId="6" r:id="rId4"/>
    <sheet name="기출3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2" l="1" a="1"/>
  <c r="D12" i="2" s="1"/>
  <c r="G10" i="7"/>
  <c r="F10" i="7"/>
  <c r="G9" i="7"/>
  <c r="F9" i="7"/>
  <c r="G8" i="7"/>
  <c r="F8" i="7"/>
  <c r="G7" i="7"/>
  <c r="F7" i="7"/>
  <c r="G6" i="7"/>
  <c r="F6" i="7"/>
  <c r="G5" i="7"/>
  <c r="F5" i="7"/>
  <c r="G4" i="7"/>
  <c r="F4" i="7"/>
  <c r="G3" i="7"/>
  <c r="F3" i="7"/>
  <c r="C13" i="6" a="1"/>
  <c r="C16" i="6" s="1"/>
  <c r="H10" i="6"/>
  <c r="G10" i="6"/>
  <c r="H9" i="6"/>
  <c r="G9" i="6"/>
  <c r="H8" i="6"/>
  <c r="G8" i="6"/>
  <c r="H7" i="6"/>
  <c r="G7" i="6"/>
  <c r="H6" i="6"/>
  <c r="G6" i="6"/>
  <c r="H5" i="6"/>
  <c r="G5" i="6"/>
  <c r="H4" i="6"/>
  <c r="G4" i="6"/>
  <c r="H3" i="6"/>
  <c r="G3" i="6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  <c r="G2" i="4"/>
  <c r="F2" i="4"/>
  <c r="C12" i="2" a="1"/>
  <c r="C15" i="2" s="1"/>
  <c r="H9" i="2"/>
  <c r="G9" i="2"/>
  <c r="F9" i="2"/>
  <c r="H8" i="2"/>
  <c r="G8" i="2"/>
  <c r="F8" i="2"/>
  <c r="H7" i="2"/>
  <c r="G7" i="2"/>
  <c r="F7" i="2"/>
  <c r="H6" i="2"/>
  <c r="G6" i="2"/>
  <c r="F6" i="2"/>
  <c r="H5" i="2"/>
  <c r="G5" i="2"/>
  <c r="F5" i="2"/>
  <c r="H4" i="2"/>
  <c r="G4" i="2"/>
  <c r="F4" i="2"/>
  <c r="H3" i="2"/>
  <c r="G3" i="2"/>
  <c r="F3" i="2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D14" i="2" l="1"/>
  <c r="D15" i="2"/>
  <c r="D13" i="2"/>
  <c r="C13" i="6"/>
  <c r="C14" i="6"/>
  <c r="C15" i="6"/>
  <c r="C13" i="2"/>
  <c r="C12" i="2"/>
  <c r="C14" i="2"/>
  <c r="E3" i="6" l="1"/>
  <c r="E4" i="6"/>
  <c r="E5" i="6"/>
  <c r="E6" i="6"/>
  <c r="E7" i="6"/>
  <c r="E8" i="6"/>
  <c r="E9" i="6"/>
  <c r="E10" i="6"/>
</calcChain>
</file>

<file path=xl/sharedStrings.xml><?xml version="1.0" encoding="utf-8"?>
<sst xmlns="http://schemas.openxmlformats.org/spreadsheetml/2006/main" count="103" uniqueCount="88">
  <si>
    <t>[표1]</t>
    <phoneticPr fontId="2" type="noConversion"/>
  </si>
  <si>
    <t>[표1]</t>
  </si>
  <si>
    <t xml:space="preserve">기준일 : </t>
  </si>
  <si>
    <t>생년월일</t>
  </si>
  <si>
    <t>성별</t>
  </si>
  <si>
    <t>초과시간</t>
  </si>
  <si>
    <t>알바시작일</t>
  </si>
  <si>
    <t>초과수당</t>
  </si>
  <si>
    <t>알바일수</t>
  </si>
  <si>
    <t>주민번호</t>
  </si>
  <si>
    <t>남</t>
  </si>
  <si>
    <t>여</t>
  </si>
  <si>
    <t>학생코드</t>
    <phoneticPr fontId="2" type="noConversion"/>
  </si>
  <si>
    <t>학원등록일</t>
    <phoneticPr fontId="2" type="noConversion"/>
  </si>
  <si>
    <t>학년</t>
    <phoneticPr fontId="2" type="noConversion"/>
  </si>
  <si>
    <t>학원비</t>
    <phoneticPr fontId="2" type="noConversion"/>
  </si>
  <si>
    <t>보강시간</t>
    <phoneticPr fontId="2" type="noConversion"/>
  </si>
  <si>
    <t>할인율</t>
    <phoneticPr fontId="2" type="noConversion"/>
  </si>
  <si>
    <t>비고</t>
    <phoneticPr fontId="2" type="noConversion"/>
  </si>
  <si>
    <t>구분</t>
    <phoneticPr fontId="2" type="noConversion"/>
  </si>
  <si>
    <t>A001</t>
    <phoneticPr fontId="2" type="noConversion"/>
  </si>
  <si>
    <t>고1</t>
    <phoneticPr fontId="2" type="noConversion"/>
  </si>
  <si>
    <t>C006</t>
    <phoneticPr fontId="2" type="noConversion"/>
  </si>
  <si>
    <t>A003</t>
    <phoneticPr fontId="2" type="noConversion"/>
  </si>
  <si>
    <t>고3</t>
    <phoneticPr fontId="2" type="noConversion"/>
  </si>
  <si>
    <t>B005</t>
    <phoneticPr fontId="2" type="noConversion"/>
  </si>
  <si>
    <t>예비중</t>
    <phoneticPr fontId="2" type="noConversion"/>
  </si>
  <si>
    <t>C002</t>
    <phoneticPr fontId="2" type="noConversion"/>
  </si>
  <si>
    <t>고2</t>
    <phoneticPr fontId="2" type="noConversion"/>
  </si>
  <si>
    <t>[표2]</t>
    <phoneticPr fontId="2" type="noConversion"/>
  </si>
  <si>
    <t>이름</t>
  </si>
  <si>
    <t>학년</t>
  </si>
  <si>
    <t>필기</t>
  </si>
  <si>
    <t>실기</t>
  </si>
  <si>
    <t>면접</t>
  </si>
  <si>
    <t>그래프1</t>
  </si>
  <si>
    <t>그래프2</t>
  </si>
  <si>
    <t>홍가람</t>
  </si>
  <si>
    <t>이성훈</t>
  </si>
  <si>
    <t>구인하</t>
  </si>
  <si>
    <t>이숙민</t>
  </si>
  <si>
    <t>김형호</t>
  </si>
  <si>
    <t>양성진</t>
  </si>
  <si>
    <t>임호성</t>
  </si>
  <si>
    <t>김용화</t>
  </si>
  <si>
    <t>성명</t>
  </si>
  <si>
    <t>상품코드</t>
  </si>
  <si>
    <t>수량</t>
  </si>
  <si>
    <t>단가</t>
  </si>
  <si>
    <t>판매금액</t>
  </si>
  <si>
    <t>총판매시간</t>
  </si>
  <si>
    <t>비고</t>
  </si>
  <si>
    <t>분류</t>
  </si>
  <si>
    <t>김새롬</t>
  </si>
  <si>
    <t>4D055</t>
  </si>
  <si>
    <t>권충수</t>
  </si>
  <si>
    <t>3A835</t>
  </si>
  <si>
    <t>임원이</t>
  </si>
  <si>
    <t>5A430</t>
  </si>
  <si>
    <t>이구름</t>
  </si>
  <si>
    <t>4C317</t>
  </si>
  <si>
    <t>김중건</t>
  </si>
  <si>
    <t>5A794</t>
  </si>
  <si>
    <t>배사공</t>
  </si>
  <si>
    <t>3B666</t>
  </si>
  <si>
    <t>김진상</t>
  </si>
  <si>
    <t>4B383</t>
  </si>
  <si>
    <t>고진웅</t>
  </si>
  <si>
    <t>5C766</t>
  </si>
  <si>
    <t>[표2]</t>
  </si>
  <si>
    <t>개수</t>
  </si>
  <si>
    <t>김한응</t>
  </si>
  <si>
    <t>김태정</t>
  </si>
  <si>
    <t>황선철</t>
  </si>
  <si>
    <t>이만수</t>
  </si>
  <si>
    <t>이봉삼</t>
  </si>
  <si>
    <t>이원섭</t>
  </si>
  <si>
    <t>김주희</t>
  </si>
  <si>
    <t>김환식</t>
  </si>
  <si>
    <t>기준일</t>
  </si>
  <si>
    <t>판매시작일</t>
  </si>
  <si>
    <t>1월</t>
  </si>
  <si>
    <t>2월</t>
  </si>
  <si>
    <t>3월</t>
  </si>
  <si>
    <t>판매일수</t>
  </si>
  <si>
    <t>그래프</t>
  </si>
  <si>
    <t>개수1</t>
    <phoneticPr fontId="2" type="noConversion"/>
  </si>
  <si>
    <t>개수2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</si>
</sst>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General\ \~"/>
    <numFmt numFmtId="178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/>
    <xf numFmtId="14" fontId="0" fillId="0" borderId="0" xfId="0" applyNumberFormat="1">
      <alignment vertical="center"/>
    </xf>
    <xf numFmtId="0" fontId="5" fillId="0" borderId="1" xfId="3" applyFont="1" applyBorder="1" applyAlignment="1">
      <alignment horizontal="center"/>
    </xf>
    <xf numFmtId="0" fontId="5" fillId="2" borderId="1" xfId="3" applyFont="1" applyFill="1" applyBorder="1" applyAlignment="1">
      <alignment horizontal="center"/>
    </xf>
    <xf numFmtId="0" fontId="5" fillId="0" borderId="1" xfId="3" applyFont="1" applyBorder="1" applyAlignment="1">
      <alignment horizontal="center" wrapText="1"/>
    </xf>
    <xf numFmtId="178" fontId="0" fillId="0" borderId="1" xfId="1" applyNumberFormat="1" applyFont="1" applyBorder="1">
      <alignment vertical="center"/>
    </xf>
    <xf numFmtId="0" fontId="0" fillId="0" borderId="0" xfId="0" applyAlignment="1"/>
    <xf numFmtId="176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계산작업" xfId="3" xr:uid="{02397B05-042E-42C7-A4C7-348BB295E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7B1E-B33A-496B-853B-2CEB2FEE4B7C}">
  <dimension ref="A1:G10"/>
  <sheetViews>
    <sheetView tabSelected="1" workbookViewId="0"/>
  </sheetViews>
  <sheetFormatPr defaultRowHeight="17" x14ac:dyDescent="0.45"/>
  <cols>
    <col min="1" max="1" width="11.08203125" bestFit="1" customWidth="1"/>
    <col min="2" max="2" width="6" customWidth="1"/>
    <col min="3" max="3" width="9" bestFit="1" customWidth="1"/>
    <col min="4" max="4" width="11.08203125" bestFit="1" customWidth="1"/>
    <col min="5" max="6" width="9" bestFit="1" customWidth="1"/>
    <col min="7" max="7" width="15.83203125" bestFit="1" customWidth="1"/>
  </cols>
  <sheetData>
    <row r="1" spans="1:7" x14ac:dyDescent="0.45">
      <c r="A1" t="s">
        <v>1</v>
      </c>
      <c r="C1" s="1"/>
      <c r="D1" s="1"/>
      <c r="F1" s="1" t="s">
        <v>2</v>
      </c>
      <c r="G1" s="2">
        <v>44306</v>
      </c>
    </row>
    <row r="2" spans="1:7" x14ac:dyDescent="0.45">
      <c r="A2" s="3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29" t="s">
        <v>8</v>
      </c>
      <c r="G2" s="29" t="s">
        <v>9</v>
      </c>
    </row>
    <row r="3" spans="1:7" x14ac:dyDescent="0.45">
      <c r="A3" s="5">
        <v>36985</v>
      </c>
      <c r="B3" s="6" t="s">
        <v>10</v>
      </c>
      <c r="C3" s="3">
        <v>3</v>
      </c>
      <c r="D3" s="5">
        <v>44274</v>
      </c>
      <c r="E3" s="7">
        <f t="shared" ref="E3:E10" si="0">IF(ISNUMBER(C3),ROUND(C3*9500,-3),0)</f>
        <v>29000</v>
      </c>
      <c r="F3" s="8" t="str">
        <f>IF(NETWORKDAYS(D3,$G$1)&lt;=0,"",TEXT(NETWORKDAYS(D3,$G$1),"00일"))</f>
        <v>23일</v>
      </c>
      <c r="G3" s="6" t="str">
        <f>TEXT(A3,"YYMMDD-")&amp;IF(B3="남",IF(YEAR(A3)&gt;=2000,3,1),IF(YEAR(A3)&gt;=2000,4,2))&amp;"******"</f>
        <v>010404-3******</v>
      </c>
    </row>
    <row r="4" spans="1:7" x14ac:dyDescent="0.45">
      <c r="A4" s="5">
        <v>36680</v>
      </c>
      <c r="B4" s="6" t="s">
        <v>10</v>
      </c>
      <c r="C4" s="3"/>
      <c r="D4" s="5">
        <v>44288</v>
      </c>
      <c r="E4" s="7">
        <f t="shared" si="0"/>
        <v>0</v>
      </c>
      <c r="F4" s="8" t="str">
        <f t="shared" ref="F4:F10" si="1">IF(NETWORKDAYS(D4,$G$1)&lt;=0,"",TEXT(NETWORKDAYS(D4,$G$1),"00일"))</f>
        <v>13일</v>
      </c>
      <c r="G4" s="6" t="str">
        <f t="shared" ref="G4:G10" si="2">TEXT(A4,"YYMMDD-")&amp;IF(B4="남",IF(YEAR(A4)&gt;=2000,3,1),IF(YEAR(A4)&gt;=2000,4,2))&amp;"******"</f>
        <v>000603-3******</v>
      </c>
    </row>
    <row r="5" spans="1:7" x14ac:dyDescent="0.45">
      <c r="A5" s="5">
        <v>37427</v>
      </c>
      <c r="B5" s="6" t="s">
        <v>11</v>
      </c>
      <c r="C5" s="3">
        <v>2</v>
      </c>
      <c r="D5" s="5">
        <v>44252</v>
      </c>
      <c r="E5" s="7">
        <f t="shared" si="0"/>
        <v>19000</v>
      </c>
      <c r="F5" s="8" t="str">
        <f t="shared" si="1"/>
        <v>39일</v>
      </c>
      <c r="G5" s="6" t="str">
        <f t="shared" si="2"/>
        <v>020620-4******</v>
      </c>
    </row>
    <row r="6" spans="1:7" x14ac:dyDescent="0.45">
      <c r="A6" s="5">
        <v>35942</v>
      </c>
      <c r="B6" s="6" t="s">
        <v>10</v>
      </c>
      <c r="C6" s="3"/>
      <c r="D6" s="5">
        <v>44317</v>
      </c>
      <c r="E6" s="7">
        <f t="shared" si="0"/>
        <v>0</v>
      </c>
      <c r="F6" s="8" t="str">
        <f t="shared" si="1"/>
        <v/>
      </c>
      <c r="G6" s="6" t="str">
        <f t="shared" si="2"/>
        <v>980527-1******</v>
      </c>
    </row>
    <row r="7" spans="1:7" x14ac:dyDescent="0.45">
      <c r="A7" s="5">
        <v>36557</v>
      </c>
      <c r="B7" s="6" t="s">
        <v>11</v>
      </c>
      <c r="C7" s="3"/>
      <c r="D7" s="5">
        <v>44237</v>
      </c>
      <c r="E7" s="7">
        <f t="shared" si="0"/>
        <v>0</v>
      </c>
      <c r="F7" s="8" t="str">
        <f t="shared" si="1"/>
        <v>50일</v>
      </c>
      <c r="G7" s="6" t="str">
        <f t="shared" si="2"/>
        <v>000201-4******</v>
      </c>
    </row>
    <row r="8" spans="1:7" x14ac:dyDescent="0.45">
      <c r="A8" s="5">
        <v>35737</v>
      </c>
      <c r="B8" s="6" t="s">
        <v>11</v>
      </c>
      <c r="C8" s="3">
        <v>1</v>
      </c>
      <c r="D8" s="5">
        <v>44282</v>
      </c>
      <c r="E8" s="7">
        <f t="shared" si="0"/>
        <v>10000</v>
      </c>
      <c r="F8" s="8" t="str">
        <f t="shared" si="1"/>
        <v>17일</v>
      </c>
      <c r="G8" s="6" t="str">
        <f t="shared" si="2"/>
        <v>971103-2******</v>
      </c>
    </row>
    <row r="9" spans="1:7" x14ac:dyDescent="0.45">
      <c r="A9" s="5">
        <v>36983</v>
      </c>
      <c r="B9" s="6" t="s">
        <v>11</v>
      </c>
      <c r="C9" s="3">
        <v>5</v>
      </c>
      <c r="D9" s="5">
        <v>44311</v>
      </c>
      <c r="E9" s="7">
        <f t="shared" si="0"/>
        <v>48000</v>
      </c>
      <c r="F9" s="8" t="str">
        <f t="shared" si="1"/>
        <v/>
      </c>
      <c r="G9" s="6" t="str">
        <f t="shared" si="2"/>
        <v>010402-4******</v>
      </c>
    </row>
    <row r="10" spans="1:7" x14ac:dyDescent="0.45">
      <c r="A10" s="5">
        <v>37875</v>
      </c>
      <c r="B10" s="6" t="s">
        <v>10</v>
      </c>
      <c r="C10" s="3">
        <v>2</v>
      </c>
      <c r="D10" s="5">
        <v>44270</v>
      </c>
      <c r="E10" s="7">
        <f t="shared" si="0"/>
        <v>19000</v>
      </c>
      <c r="F10" s="8" t="str">
        <f t="shared" si="1"/>
        <v>27일</v>
      </c>
      <c r="G10" s="6" t="str">
        <f t="shared" si="2"/>
        <v>030911-3******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C27C-C7E3-491A-B8A7-2C955C1DED8A}">
  <dimension ref="A1:H15"/>
  <sheetViews>
    <sheetView workbookViewId="0"/>
  </sheetViews>
  <sheetFormatPr defaultRowHeight="17" x14ac:dyDescent="0.45"/>
  <cols>
    <col min="1" max="1" width="9" bestFit="1" customWidth="1"/>
    <col min="2" max="2" width="11.08203125" bestFit="1" customWidth="1"/>
    <col min="3" max="3" width="9" bestFit="1" customWidth="1"/>
    <col min="4" max="4" width="9.33203125" bestFit="1" customWidth="1"/>
    <col min="5" max="5" width="9" bestFit="1" customWidth="1"/>
    <col min="6" max="6" width="7.08203125" bestFit="1" customWidth="1"/>
    <col min="7" max="7" width="11.75" bestFit="1" customWidth="1"/>
    <col min="8" max="8" width="9.33203125" bestFit="1" customWidth="1"/>
  </cols>
  <sheetData>
    <row r="1" spans="1:8" x14ac:dyDescent="0.45">
      <c r="A1" t="s">
        <v>0</v>
      </c>
    </row>
    <row r="2" spans="1:8" x14ac:dyDescent="0.45">
      <c r="A2" s="8" t="s">
        <v>12</v>
      </c>
      <c r="B2" s="8" t="s">
        <v>13</v>
      </c>
      <c r="C2" s="8" t="s">
        <v>14</v>
      </c>
      <c r="D2" s="8" t="s">
        <v>15</v>
      </c>
      <c r="E2" s="8" t="s">
        <v>16</v>
      </c>
      <c r="F2" s="9" t="s">
        <v>17</v>
      </c>
      <c r="G2" s="30" t="s">
        <v>18</v>
      </c>
      <c r="H2" s="9" t="s">
        <v>19</v>
      </c>
    </row>
    <row r="3" spans="1:8" x14ac:dyDescent="0.45">
      <c r="A3" s="8" t="s">
        <v>20</v>
      </c>
      <c r="B3" s="10">
        <v>44198</v>
      </c>
      <c r="C3" s="8" t="s">
        <v>21</v>
      </c>
      <c r="D3" s="11">
        <v>150000</v>
      </c>
      <c r="E3" s="12">
        <v>213</v>
      </c>
      <c r="F3" s="13">
        <f>IF(AND(YEAR(B3)=2019,D3&gt;=200000),10%,IF(AND(YEAR(B3)=2020,D3&gt;=100000),5%,2%))</f>
        <v>0.02</v>
      </c>
      <c r="G3" s="14" t="str">
        <f>IF(E3&lt;60,TEXT(ROUNDUP(E3/60,0),"0시간"),TEXT((E3-MOD(E3,60))/60,"0시간")&amp;TEXT(MOD(E3,60),"0분"))</f>
        <v>3시간33분</v>
      </c>
      <c r="H3" s="15" t="str">
        <f>IF(LEFT(A3,1)="A","선유고("&amp;COUNTIF($A$3:A3,"A*")&amp;")",IF(LEFT(A3,1)="B","경성고("&amp;COUNTIF($A$3:A3,"B*")&amp;")","상암고("&amp;COUNTIF($A$3:A3,"C*")&amp;")"))</f>
        <v>선유고(1)</v>
      </c>
    </row>
    <row r="4" spans="1:8" x14ac:dyDescent="0.45">
      <c r="A4" s="8" t="s">
        <v>22</v>
      </c>
      <c r="B4" s="10">
        <v>43954</v>
      </c>
      <c r="C4" s="8" t="s">
        <v>21</v>
      </c>
      <c r="D4" s="11">
        <v>300000</v>
      </c>
      <c r="E4" s="12">
        <v>107</v>
      </c>
      <c r="F4" s="13">
        <f t="shared" ref="F4:F9" si="0">IF(AND(YEAR(B4)=2019,D4&gt;=200000),10%,IF(AND(YEAR(B4)=2020,D4&gt;=100000),5%,2%))</f>
        <v>0.05</v>
      </c>
      <c r="G4" s="14" t="str">
        <f t="shared" ref="G4:G9" si="1">IF(E4&lt;60,TEXT(ROUNDUP(E4/60,0),"0시간"),TEXT((E4-MOD(E4,60))/60,"0시간")&amp;TEXT(MOD(E4,60),"0분"))</f>
        <v>1시간47분</v>
      </c>
      <c r="H4" s="15" t="str">
        <f>IF(LEFT(A4,1)="A","선유고("&amp;COUNTIF($A$3:A4,"A*")&amp;")",IF(LEFT(A4,1)="B","경성고("&amp;COUNTIF($A$3:A4,"B*")&amp;")","상암고("&amp;COUNTIF($A$3:A4,"C*")&amp;")"))</f>
        <v>상암고(1)</v>
      </c>
    </row>
    <row r="5" spans="1:8" x14ac:dyDescent="0.45">
      <c r="A5" s="8" t="s">
        <v>23</v>
      </c>
      <c r="B5" s="10">
        <v>43891</v>
      </c>
      <c r="C5" s="8" t="s">
        <v>24</v>
      </c>
      <c r="D5" s="11">
        <v>200000</v>
      </c>
      <c r="E5">
        <v>55</v>
      </c>
      <c r="F5" s="13">
        <f t="shared" si="0"/>
        <v>0.05</v>
      </c>
      <c r="G5" s="14" t="str">
        <f t="shared" si="1"/>
        <v>1시간</v>
      </c>
      <c r="H5" s="15" t="str">
        <f>IF(LEFT(A5,1)="A","선유고("&amp;COUNTIF($A$3:A5,"A*")&amp;")",IF(LEFT(A5,1)="B","경성고("&amp;COUNTIF($A$3:A5,"B*")&amp;")","상암고("&amp;COUNTIF($A$3:A5,"C*")&amp;")"))</f>
        <v>선유고(2)</v>
      </c>
    </row>
    <row r="6" spans="1:8" x14ac:dyDescent="0.45">
      <c r="A6" s="8" t="s">
        <v>25</v>
      </c>
      <c r="B6" s="10">
        <v>43807</v>
      </c>
      <c r="C6" s="8" t="s">
        <v>24</v>
      </c>
      <c r="D6" s="11">
        <v>550000</v>
      </c>
      <c r="E6" s="12">
        <v>186</v>
      </c>
      <c r="F6" s="13">
        <f t="shared" si="0"/>
        <v>0.1</v>
      </c>
      <c r="G6" s="14" t="str">
        <f t="shared" si="1"/>
        <v>3시간6분</v>
      </c>
      <c r="H6" s="15" t="str">
        <f>IF(LEFT(A6,1)="A","선유고("&amp;COUNTIF($A$3:A6,"A*")&amp;")",IF(LEFT(A6,1)="B","경성고("&amp;COUNTIF($A$3:A6,"B*")&amp;")","상암고("&amp;COUNTIF($A$3:A6,"C*")&amp;")"))</f>
        <v>경성고(1)</v>
      </c>
    </row>
    <row r="7" spans="1:8" x14ac:dyDescent="0.45">
      <c r="A7" s="8" t="s">
        <v>25</v>
      </c>
      <c r="B7" s="10">
        <v>43974</v>
      </c>
      <c r="C7" s="8" t="s">
        <v>26</v>
      </c>
      <c r="D7" s="11">
        <v>120000</v>
      </c>
      <c r="E7" s="12">
        <v>51</v>
      </c>
      <c r="F7" s="13">
        <f t="shared" si="0"/>
        <v>0.05</v>
      </c>
      <c r="G7" s="14" t="str">
        <f t="shared" si="1"/>
        <v>1시간</v>
      </c>
      <c r="H7" s="15" t="str">
        <f>IF(LEFT(A7,1)="A","선유고("&amp;COUNTIF($A$3:A7,"A*")&amp;")",IF(LEFT(A7,1)="B","경성고("&amp;COUNTIF($A$3:A7,"B*")&amp;")","상암고("&amp;COUNTIF($A$3:A7,"C*")&amp;")"))</f>
        <v>경성고(2)</v>
      </c>
    </row>
    <row r="8" spans="1:8" x14ac:dyDescent="0.45">
      <c r="A8" s="8" t="s">
        <v>22</v>
      </c>
      <c r="B8" s="10">
        <v>43924</v>
      </c>
      <c r="C8" s="8" t="s">
        <v>21</v>
      </c>
      <c r="D8" s="11">
        <v>350000</v>
      </c>
      <c r="E8" s="12">
        <v>85</v>
      </c>
      <c r="F8" s="13">
        <f t="shared" si="0"/>
        <v>0.05</v>
      </c>
      <c r="G8" s="14" t="str">
        <f t="shared" si="1"/>
        <v>1시간25분</v>
      </c>
      <c r="H8" s="15" t="str">
        <f>IF(LEFT(A8,1)="A","선유고("&amp;COUNTIF($A$3:A8,"A*")&amp;")",IF(LEFT(A8,1)="B","경성고("&amp;COUNTIF($A$3:A8,"B*")&amp;")","상암고("&amp;COUNTIF($A$3:A8,"C*")&amp;")"))</f>
        <v>상암고(2)</v>
      </c>
    </row>
    <row r="9" spans="1:8" x14ac:dyDescent="0.45">
      <c r="A9" s="8" t="s">
        <v>27</v>
      </c>
      <c r="B9" s="10">
        <v>44205</v>
      </c>
      <c r="C9" s="8" t="s">
        <v>28</v>
      </c>
      <c r="D9" s="11">
        <v>400000</v>
      </c>
      <c r="E9" s="12">
        <v>123</v>
      </c>
      <c r="F9" s="13">
        <f t="shared" si="0"/>
        <v>0.02</v>
      </c>
      <c r="G9" s="14" t="str">
        <f t="shared" si="1"/>
        <v>2시간3분</v>
      </c>
      <c r="H9" s="15" t="str">
        <f>IF(LEFT(A9,1)="A","선유고("&amp;COUNTIF($A$3:A9,"A*")&amp;")",IF(LEFT(A9,1)="B","경성고("&amp;COUNTIF($A$3:A9,"B*")&amp;")","상암고("&amp;COUNTIF($A$3:A9,"C*")&amp;")"))</f>
        <v>상암고(3)</v>
      </c>
    </row>
    <row r="10" spans="1:8" x14ac:dyDescent="0.45">
      <c r="A10" s="16" t="s">
        <v>29</v>
      </c>
      <c r="B10" s="16"/>
    </row>
    <row r="11" spans="1:8" x14ac:dyDescent="0.45">
      <c r="A11" s="28" t="s">
        <v>16</v>
      </c>
      <c r="B11" s="28"/>
      <c r="C11" s="4" t="s">
        <v>86</v>
      </c>
      <c r="D11" s="4" t="s">
        <v>87</v>
      </c>
    </row>
    <row r="12" spans="1:8" x14ac:dyDescent="0.45">
      <c r="A12" s="27">
        <v>1</v>
      </c>
      <c r="B12" s="3">
        <v>50</v>
      </c>
      <c r="C12" s="3" t="str">
        <f t="array" ref="C12:C15">IF(FREQUENCY(E3:E9,B12:B15)&gt;0,TEXT(FREQUENCY(E3:E9,B12:B15),"0건"),"없음")</f>
        <v>없음</v>
      </c>
      <c r="D12" s="12">
        <f t="array" ref="D12:D15">FREQUENCY(IF((RIGHT(C3:C9,1)="1")+(RIGHT(C3:C9,1)="3"),E3:E9),B12:B15)</f>
        <v>0</v>
      </c>
    </row>
    <row r="13" spans="1:8" x14ac:dyDescent="0.45">
      <c r="A13" s="27">
        <v>51</v>
      </c>
      <c r="B13" s="3">
        <v>100</v>
      </c>
      <c r="C13" s="3" t="str">
        <v>3건</v>
      </c>
      <c r="D13" s="12">
        <v>2</v>
      </c>
    </row>
    <row r="14" spans="1:8" x14ac:dyDescent="0.45">
      <c r="A14" s="27">
        <v>101</v>
      </c>
      <c r="B14" s="3">
        <v>200</v>
      </c>
      <c r="C14" s="3" t="str">
        <v>3건</v>
      </c>
      <c r="D14" s="12">
        <v>2</v>
      </c>
    </row>
    <row r="15" spans="1:8" x14ac:dyDescent="0.45">
      <c r="A15" s="27">
        <v>201</v>
      </c>
      <c r="B15" s="3">
        <v>300</v>
      </c>
      <c r="C15" s="3" t="str">
        <v>1건</v>
      </c>
      <c r="D15" s="12">
        <v>1</v>
      </c>
    </row>
  </sheetData>
  <mergeCells count="1">
    <mergeCell ref="A11:B1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891E-7F98-4BE1-80FD-570D2A6F3512}">
  <dimension ref="A1:G9"/>
  <sheetViews>
    <sheetView workbookViewId="0"/>
  </sheetViews>
  <sheetFormatPr defaultRowHeight="17" x14ac:dyDescent="0.45"/>
  <cols>
    <col min="1" max="1" width="8.5" customWidth="1"/>
    <col min="2" max="5" width="7" customWidth="1"/>
    <col min="6" max="6" width="11.08203125" bestFit="1" customWidth="1"/>
    <col min="7" max="7" width="10.08203125" customWidth="1"/>
  </cols>
  <sheetData>
    <row r="1" spans="1:7" x14ac:dyDescent="0.45">
      <c r="A1" s="18" t="s">
        <v>30</v>
      </c>
      <c r="B1" s="18" t="s">
        <v>31</v>
      </c>
      <c r="C1" s="18" t="s">
        <v>32</v>
      </c>
      <c r="D1" s="18" t="s">
        <v>33</v>
      </c>
      <c r="E1" s="18" t="s">
        <v>34</v>
      </c>
      <c r="F1" s="19" t="s">
        <v>35</v>
      </c>
      <c r="G1" s="4" t="s">
        <v>36</v>
      </c>
    </row>
    <row r="2" spans="1:7" x14ac:dyDescent="0.45">
      <c r="A2" s="20" t="s">
        <v>37</v>
      </c>
      <c r="B2" s="20">
        <v>1</v>
      </c>
      <c r="C2" s="20">
        <v>70</v>
      </c>
      <c r="D2" s="20">
        <v>92</v>
      </c>
      <c r="E2" s="20">
        <v>57</v>
      </c>
      <c r="F2" s="12" t="str">
        <f>IFERROR(REPT("■",(D2-C2)/10)&amp;TEXT(D2-C2,"0점"),"실기보강")</f>
        <v>■■22점</v>
      </c>
      <c r="G2" s="21" t="str">
        <f>TRUNC((D2-C2)/10)&amp;"("&amp;IFERROR(REPT("▲",(D2-C2)/10),REPT("▽",ABS((D2-C2)/10)))&amp;")"</f>
        <v>2(▲▲)</v>
      </c>
    </row>
    <row r="3" spans="1:7" x14ac:dyDescent="0.45">
      <c r="A3" s="20" t="s">
        <v>38</v>
      </c>
      <c r="B3" s="20">
        <v>3</v>
      </c>
      <c r="C3" s="20">
        <v>90</v>
      </c>
      <c r="D3" s="20">
        <v>70</v>
      </c>
      <c r="E3" s="20">
        <v>95</v>
      </c>
      <c r="F3" s="12" t="str">
        <f t="shared" ref="F3:F9" si="0">IFERROR(REPT("■",(D3-C3)/10)&amp;TEXT(D3-C3,"0점"),"실기보강")</f>
        <v>실기보강</v>
      </c>
      <c r="G3" s="21" t="str">
        <f t="shared" ref="G3:G9" si="1">TRUNC((D3-C3)/10) &amp; "(" &amp; IFERROR(REPT("▲",(D3-C3)/10),REPT("▽",ABS((D3-C3)/10))) &amp; ")"</f>
        <v>-2(▽▽)</v>
      </c>
    </row>
    <row r="4" spans="1:7" x14ac:dyDescent="0.45">
      <c r="A4" s="20" t="s">
        <v>39</v>
      </c>
      <c r="B4" s="20">
        <v>2</v>
      </c>
      <c r="C4" s="20">
        <v>61</v>
      </c>
      <c r="D4" s="20">
        <v>97</v>
      </c>
      <c r="E4" s="20">
        <v>75</v>
      </c>
      <c r="F4" s="12" t="str">
        <f t="shared" si="0"/>
        <v>■■■36점</v>
      </c>
      <c r="G4" s="21" t="str">
        <f t="shared" si="1"/>
        <v>3(▲▲▲)</v>
      </c>
    </row>
    <row r="5" spans="1:7" x14ac:dyDescent="0.45">
      <c r="A5" s="20" t="s">
        <v>40</v>
      </c>
      <c r="B5" s="20">
        <v>2</v>
      </c>
      <c r="C5" s="20">
        <v>80</v>
      </c>
      <c r="D5" s="20">
        <v>93</v>
      </c>
      <c r="E5" s="20">
        <v>87</v>
      </c>
      <c r="F5" s="12" t="str">
        <f t="shared" si="0"/>
        <v>■13점</v>
      </c>
      <c r="G5" s="21" t="str">
        <f t="shared" si="1"/>
        <v>1(▲)</v>
      </c>
    </row>
    <row r="6" spans="1:7" x14ac:dyDescent="0.45">
      <c r="A6" s="20" t="s">
        <v>41</v>
      </c>
      <c r="B6" s="20">
        <v>1</v>
      </c>
      <c r="C6" s="20">
        <v>85</v>
      </c>
      <c r="D6" s="20">
        <v>60</v>
      </c>
      <c r="E6" s="20">
        <v>85</v>
      </c>
      <c r="F6" s="12" t="str">
        <f t="shared" si="0"/>
        <v>실기보강</v>
      </c>
      <c r="G6" s="21" t="str">
        <f t="shared" si="1"/>
        <v>-2(▽▽)</v>
      </c>
    </row>
    <row r="7" spans="1:7" x14ac:dyDescent="0.45">
      <c r="A7" s="20" t="s">
        <v>42</v>
      </c>
      <c r="B7" s="20">
        <v>3</v>
      </c>
      <c r="C7" s="20">
        <v>85</v>
      </c>
      <c r="D7" s="20">
        <v>95</v>
      </c>
      <c r="E7" s="20">
        <v>85</v>
      </c>
      <c r="F7" s="12" t="str">
        <f t="shared" si="0"/>
        <v>■10점</v>
      </c>
      <c r="G7" s="21" t="str">
        <f t="shared" si="1"/>
        <v>1(▲)</v>
      </c>
    </row>
    <row r="8" spans="1:7" x14ac:dyDescent="0.45">
      <c r="A8" s="20" t="s">
        <v>43</v>
      </c>
      <c r="B8" s="20">
        <v>2</v>
      </c>
      <c r="C8" s="20">
        <v>75</v>
      </c>
      <c r="D8" s="20">
        <v>99</v>
      </c>
      <c r="E8" s="20">
        <v>98</v>
      </c>
      <c r="F8" s="12" t="str">
        <f t="shared" si="0"/>
        <v>■■24점</v>
      </c>
      <c r="G8" s="21" t="str">
        <f t="shared" si="1"/>
        <v>2(▲▲)</v>
      </c>
    </row>
    <row r="9" spans="1:7" x14ac:dyDescent="0.45">
      <c r="A9" s="20" t="s">
        <v>44</v>
      </c>
      <c r="B9" s="20">
        <v>1</v>
      </c>
      <c r="C9" s="20">
        <v>88</v>
      </c>
      <c r="D9" s="20">
        <v>77</v>
      </c>
      <c r="E9" s="20">
        <v>60</v>
      </c>
      <c r="F9" s="12" t="str">
        <f t="shared" si="0"/>
        <v>실기보강</v>
      </c>
      <c r="G9" s="21" t="str">
        <f t="shared" si="1"/>
        <v>-1(▽)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543A-3C9F-4974-B154-9E947EB7310E}">
  <sheetPr>
    <tabColor theme="5" tint="0.59999389629810485"/>
  </sheetPr>
  <dimension ref="A1:H16"/>
  <sheetViews>
    <sheetView workbookViewId="0"/>
  </sheetViews>
  <sheetFormatPr defaultRowHeight="17" x14ac:dyDescent="0.45"/>
  <cols>
    <col min="1" max="1" width="7.83203125" customWidth="1"/>
    <col min="2" max="2" width="10" bestFit="1" customWidth="1"/>
    <col min="3" max="3" width="8.08203125" customWidth="1"/>
    <col min="4" max="4" width="8.75" customWidth="1"/>
    <col min="5" max="5" width="10.75" customWidth="1"/>
    <col min="6" max="6" width="11" bestFit="1" customWidth="1"/>
    <col min="7" max="7" width="10.5" customWidth="1"/>
    <col min="8" max="8" width="9.83203125" customWidth="1"/>
  </cols>
  <sheetData>
    <row r="1" spans="1:8" x14ac:dyDescent="0.45">
      <c r="A1" t="s">
        <v>1</v>
      </c>
    </row>
    <row r="2" spans="1:8" x14ac:dyDescent="0.45">
      <c r="A2" s="3" t="s">
        <v>45</v>
      </c>
      <c r="B2" s="3" t="s">
        <v>46</v>
      </c>
      <c r="C2" s="3" t="s">
        <v>47</v>
      </c>
      <c r="D2" s="3" t="s">
        <v>48</v>
      </c>
      <c r="E2" s="3" t="s">
        <v>49</v>
      </c>
      <c r="F2" s="3" t="s">
        <v>50</v>
      </c>
      <c r="G2" s="29" t="s">
        <v>51</v>
      </c>
      <c r="H2" s="4" t="s">
        <v>52</v>
      </c>
    </row>
    <row r="3" spans="1:8" x14ac:dyDescent="0.45">
      <c r="A3" s="3" t="s">
        <v>53</v>
      </c>
      <c r="B3" s="3" t="s">
        <v>54</v>
      </c>
      <c r="C3" s="12">
        <v>56</v>
      </c>
      <c r="D3" s="7">
        <v>5300</v>
      </c>
      <c r="E3" s="7">
        <f t="shared" ref="E3:E10" si="0">C3*D3</f>
        <v>296800</v>
      </c>
      <c r="F3" s="7">
        <v>50</v>
      </c>
      <c r="G3" s="31" t="str">
        <f>IF(F3&lt;60,TEXT(ROUNDUP(F3/60,0),"0시간"),TEXT((F3-MOD(F3,60))/60,"0시간")&amp;TEXT(MOD(F3,60),"0분"))</f>
        <v>1시간</v>
      </c>
      <c r="H3" s="3" t="str">
        <f>IF(LEFT(B3,1)="3","의류("&amp;COUNTIF($B$3:B3,"3*")&amp;")",IF(LEFT(B3,1)="4","생필품("&amp;COUNTIF($B$3:B3,"4*")&amp;")","가전("&amp;COUNTIF($B$3:B3,"5*")&amp;")"))</f>
        <v>생필품(1)</v>
      </c>
    </row>
    <row r="4" spans="1:8" x14ac:dyDescent="0.45">
      <c r="A4" s="3" t="s">
        <v>55</v>
      </c>
      <c r="B4" s="3" t="s">
        <v>56</v>
      </c>
      <c r="C4" s="12">
        <v>90</v>
      </c>
      <c r="D4" s="7">
        <v>2500</v>
      </c>
      <c r="E4" s="7">
        <f t="shared" si="0"/>
        <v>225000</v>
      </c>
      <c r="F4" s="7">
        <v>90</v>
      </c>
      <c r="G4" s="6" t="str">
        <f t="shared" ref="G4:G10" si="1">IF(F4&lt;60,TEXT(ROUNDUP(F4/60,0),"0시간"),TEXT((F4-MOD(F4,60))/60,"0시간")&amp;TEXT(MOD(F4,60),"0분"))</f>
        <v>1시간30분</v>
      </c>
      <c r="H4" s="3" t="str">
        <f>IF(LEFT(B4,1)="3","의류("&amp;COUNTIF($B$3:B4,"3*")&amp;")",IF(LEFT(B4,1)="4","생필품("&amp;COUNTIF($B$3:B4,"4*")&amp;")","가전("&amp;COUNTIF($B$3:B4,"5*")&amp;")"))</f>
        <v>의류(1)</v>
      </c>
    </row>
    <row r="5" spans="1:8" x14ac:dyDescent="0.45">
      <c r="A5" s="3" t="s">
        <v>57</v>
      </c>
      <c r="B5" s="3" t="s">
        <v>58</v>
      </c>
      <c r="C5" s="12">
        <v>19</v>
      </c>
      <c r="D5" s="7">
        <v>6200</v>
      </c>
      <c r="E5" s="7">
        <f t="shared" si="0"/>
        <v>117800</v>
      </c>
      <c r="F5" s="7">
        <v>55</v>
      </c>
      <c r="G5" s="6" t="str">
        <f t="shared" si="1"/>
        <v>1시간</v>
      </c>
      <c r="H5" s="3" t="str">
        <f>IF(LEFT(B5,1)="3","의류("&amp;COUNTIF($B$3:B5,"3*")&amp;")",IF(LEFT(B5,1)="4","생필품("&amp;COUNTIF($B$3:B5,"4*")&amp;")","가전("&amp;COUNTIF($B$3:B5,"5*")&amp;")"))</f>
        <v>가전(1)</v>
      </c>
    </row>
    <row r="6" spans="1:8" x14ac:dyDescent="0.45">
      <c r="A6" s="3" t="s">
        <v>59</v>
      </c>
      <c r="B6" s="3" t="s">
        <v>60</v>
      </c>
      <c r="C6" s="12">
        <v>79</v>
      </c>
      <c r="D6" s="7">
        <v>2000</v>
      </c>
      <c r="E6" s="7">
        <f t="shared" si="0"/>
        <v>158000</v>
      </c>
      <c r="F6" s="7">
        <v>35</v>
      </c>
      <c r="G6" s="6" t="str">
        <f t="shared" si="1"/>
        <v>1시간</v>
      </c>
      <c r="H6" s="3" t="str">
        <f>IF(LEFT(B6,1)="3","의류("&amp;COUNTIF($B$3:B6,"3*")&amp;")",IF(LEFT(B6,1)="4","생필품("&amp;COUNTIF($B$3:B6,"4*")&amp;")","가전("&amp;COUNTIF($B$3:B6,"5*")&amp;")"))</f>
        <v>생필품(2)</v>
      </c>
    </row>
    <row r="7" spans="1:8" x14ac:dyDescent="0.45">
      <c r="A7" s="3" t="s">
        <v>61</v>
      </c>
      <c r="B7" s="3" t="s">
        <v>62</v>
      </c>
      <c r="C7" s="12">
        <v>15</v>
      </c>
      <c r="D7" s="7">
        <v>5300</v>
      </c>
      <c r="E7" s="7">
        <f t="shared" si="0"/>
        <v>79500</v>
      </c>
      <c r="F7" s="7">
        <v>85</v>
      </c>
      <c r="G7" s="6" t="str">
        <f t="shared" si="1"/>
        <v>1시간25분</v>
      </c>
      <c r="H7" s="3" t="str">
        <f>IF(LEFT(B7,1)="3","의류("&amp;COUNTIF($B$3:B7,"3*")&amp;")",IF(LEFT(B7,1)="4","생필품("&amp;COUNTIF($B$3:B7,"4*")&amp;")","가전("&amp;COUNTIF($B$3:B7,"5*")&amp;")"))</f>
        <v>가전(2)</v>
      </c>
    </row>
    <row r="8" spans="1:8" x14ac:dyDescent="0.45">
      <c r="A8" s="3" t="s">
        <v>63</v>
      </c>
      <c r="B8" s="3" t="s">
        <v>64</v>
      </c>
      <c r="C8" s="12">
        <v>100</v>
      </c>
      <c r="D8" s="7">
        <v>2000</v>
      </c>
      <c r="E8" s="7">
        <f t="shared" si="0"/>
        <v>200000</v>
      </c>
      <c r="F8" s="7">
        <v>45</v>
      </c>
      <c r="G8" s="6" t="str">
        <f t="shared" si="1"/>
        <v>1시간</v>
      </c>
      <c r="H8" s="3" t="str">
        <f>IF(LEFT(B8,1)="3","의류("&amp;COUNTIF($B$3:B8,"3*")&amp;")",IF(LEFT(B8,1)="4","생필품("&amp;COUNTIF($B$3:B8,"4*")&amp;")","가전("&amp;COUNTIF($B$3:B8,"5*")&amp;")"))</f>
        <v>의류(2)</v>
      </c>
    </row>
    <row r="9" spans="1:8" x14ac:dyDescent="0.45">
      <c r="A9" s="3" t="s">
        <v>65</v>
      </c>
      <c r="B9" s="3" t="s">
        <v>66</v>
      </c>
      <c r="C9" s="12">
        <v>69</v>
      </c>
      <c r="D9" s="7">
        <v>5300</v>
      </c>
      <c r="E9" s="7">
        <f t="shared" si="0"/>
        <v>365700</v>
      </c>
      <c r="F9" s="7">
        <v>97</v>
      </c>
      <c r="G9" s="6" t="str">
        <f t="shared" si="1"/>
        <v>1시간37분</v>
      </c>
      <c r="H9" s="3" t="str">
        <f>IF(LEFT(B9,1)="3","의류("&amp;COUNTIF($B$3:B9,"3*")&amp;")",IF(LEFT(B9,1)="4","생필품("&amp;COUNTIF($B$3:B9,"4*")&amp;")","가전("&amp;COUNTIF($B$3:B9,"5*")&amp;")"))</f>
        <v>생필품(3)</v>
      </c>
    </row>
    <row r="10" spans="1:8" x14ac:dyDescent="0.45">
      <c r="A10" s="3" t="s">
        <v>67</v>
      </c>
      <c r="B10" s="3" t="s">
        <v>68</v>
      </c>
      <c r="C10" s="12">
        <v>55</v>
      </c>
      <c r="D10" s="7">
        <v>3000</v>
      </c>
      <c r="E10" s="7">
        <f t="shared" si="0"/>
        <v>165000</v>
      </c>
      <c r="F10" s="7">
        <v>68</v>
      </c>
      <c r="G10" s="6" t="str">
        <f t="shared" si="1"/>
        <v>1시간8분</v>
      </c>
      <c r="H10" s="3" t="str">
        <f>IF(LEFT(B10,1)="3","의류("&amp;COUNTIF($B$3:B10,"3*")&amp;")",IF(LEFT(B10,1)="4","생필품("&amp;COUNTIF($B$3:B10,"4*")&amp;")","가전("&amp;COUNTIF($B$3:B10,"5*")&amp;")"))</f>
        <v>가전(3)</v>
      </c>
    </row>
    <row r="11" spans="1:8" x14ac:dyDescent="0.45">
      <c r="A11" s="22" t="s">
        <v>69</v>
      </c>
    </row>
    <row r="12" spans="1:8" x14ac:dyDescent="0.45">
      <c r="A12" s="25" t="s">
        <v>47</v>
      </c>
      <c r="B12" s="24"/>
      <c r="C12" s="4" t="s">
        <v>70</v>
      </c>
    </row>
    <row r="13" spans="1:8" x14ac:dyDescent="0.45">
      <c r="A13" s="23">
        <v>1</v>
      </c>
      <c r="B13" s="24">
        <v>20</v>
      </c>
      <c r="C13" s="3" t="str">
        <f t="array" ref="C13:C16">IF(FREQUENCY(C3:C10,B13:B16)&gt;0,TEXT(FREQUENCY(C3:C10,B13:B16),"0건"),"")</f>
        <v>2건</v>
      </c>
    </row>
    <row r="14" spans="1:8" x14ac:dyDescent="0.45">
      <c r="A14" s="23">
        <v>21</v>
      </c>
      <c r="B14" s="24">
        <v>50</v>
      </c>
      <c r="C14" s="3" t="str">
        <v/>
      </c>
    </row>
    <row r="15" spans="1:8" x14ac:dyDescent="0.45">
      <c r="A15" s="23">
        <v>51</v>
      </c>
      <c r="B15" s="24">
        <v>70</v>
      </c>
      <c r="C15" s="3" t="str">
        <v>3건</v>
      </c>
    </row>
    <row r="16" spans="1:8" x14ac:dyDescent="0.45">
      <c r="A16" s="23">
        <v>71</v>
      </c>
      <c r="B16" s="24">
        <v>100</v>
      </c>
      <c r="C16" s="3" t="str">
        <v>3건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ACC8-316E-4454-9B23-51A2F494FDC9}">
  <sheetPr>
    <tabColor theme="5" tint="0.59999389629810485"/>
  </sheetPr>
  <dimension ref="A1:G10"/>
  <sheetViews>
    <sheetView workbookViewId="0"/>
  </sheetViews>
  <sheetFormatPr defaultRowHeight="17" x14ac:dyDescent="0.45"/>
  <cols>
    <col min="1" max="1" width="9.5" customWidth="1"/>
    <col min="2" max="2" width="12.5" customWidth="1"/>
    <col min="3" max="5" width="7.58203125" customWidth="1"/>
    <col min="6" max="6" width="9" bestFit="1" customWidth="1"/>
    <col min="7" max="7" width="12.25" bestFit="1" customWidth="1"/>
  </cols>
  <sheetData>
    <row r="1" spans="1:7" x14ac:dyDescent="0.45">
      <c r="A1" s="1"/>
      <c r="B1" s="1"/>
      <c r="C1" s="1"/>
      <c r="D1" s="1"/>
      <c r="F1" s="1" t="s">
        <v>79</v>
      </c>
      <c r="G1" s="17">
        <v>44275</v>
      </c>
    </row>
    <row r="2" spans="1:7" x14ac:dyDescent="0.45">
      <c r="A2" s="3" t="s">
        <v>30</v>
      </c>
      <c r="B2" s="3" t="s">
        <v>80</v>
      </c>
      <c r="C2" s="3" t="s">
        <v>81</v>
      </c>
      <c r="D2" s="3" t="s">
        <v>82</v>
      </c>
      <c r="E2" s="3" t="s">
        <v>83</v>
      </c>
      <c r="F2" s="29" t="s">
        <v>84</v>
      </c>
      <c r="G2" s="4" t="s">
        <v>85</v>
      </c>
    </row>
    <row r="3" spans="1:7" x14ac:dyDescent="0.45">
      <c r="A3" s="3" t="s">
        <v>71</v>
      </c>
      <c r="B3" s="5">
        <v>44277</v>
      </c>
      <c r="C3" s="26">
        <v>64</v>
      </c>
      <c r="D3" s="26">
        <v>84</v>
      </c>
      <c r="E3" s="26">
        <v>89</v>
      </c>
      <c r="F3" s="3" t="str">
        <f t="shared" ref="F3:F10" si="0">IF(NETWORKDAYS(B3,$G$1)&lt;=0,"",TEXT(NETWORKDAYS(B3,$G$1),"00일"))</f>
        <v/>
      </c>
      <c r="G3" s="12" t="str">
        <f>TRUNC((D3-C3)/10)&amp;"("&amp;IFERROR(REPT("☆",(D3-C3)/10),REPT("★",ABS((D3-C3)/10)))&amp;")"</f>
        <v>2(☆☆)</v>
      </c>
    </row>
    <row r="4" spans="1:7" x14ac:dyDescent="0.45">
      <c r="A4" s="3" t="s">
        <v>72</v>
      </c>
      <c r="B4" s="5">
        <v>44262</v>
      </c>
      <c r="C4" s="26">
        <v>56</v>
      </c>
      <c r="D4" s="26">
        <v>90</v>
      </c>
      <c r="E4" s="26">
        <v>90</v>
      </c>
      <c r="F4" s="3" t="str">
        <f t="shared" si="0"/>
        <v>10일</v>
      </c>
      <c r="G4" s="12" t="str">
        <f t="shared" ref="G4:G10" si="1">TRUNC((D4-C4)/10)&amp;"("&amp;IFERROR(REPT("☆",(D4-C4)/10),REPT("★",ABS((D4-C4)/10)))&amp;")"</f>
        <v>3(☆☆☆)</v>
      </c>
    </row>
    <row r="5" spans="1:7" x14ac:dyDescent="0.45">
      <c r="A5" s="3" t="s">
        <v>73</v>
      </c>
      <c r="B5" s="5">
        <v>44208</v>
      </c>
      <c r="C5" s="26">
        <v>11</v>
      </c>
      <c r="D5" s="26">
        <v>13</v>
      </c>
      <c r="E5" s="26">
        <v>72</v>
      </c>
      <c r="F5" s="3" t="str">
        <f t="shared" si="0"/>
        <v>49일</v>
      </c>
      <c r="G5" s="12" t="str">
        <f t="shared" si="1"/>
        <v>0()</v>
      </c>
    </row>
    <row r="6" spans="1:7" x14ac:dyDescent="0.45">
      <c r="A6" s="3" t="s">
        <v>74</v>
      </c>
      <c r="B6" s="5">
        <v>44249</v>
      </c>
      <c r="C6" s="26">
        <v>85</v>
      </c>
      <c r="D6" s="26">
        <v>95</v>
      </c>
      <c r="E6" s="26">
        <v>37</v>
      </c>
      <c r="F6" s="3" t="str">
        <f t="shared" si="0"/>
        <v>20일</v>
      </c>
      <c r="G6" s="12" t="str">
        <f t="shared" si="1"/>
        <v>1(☆)</v>
      </c>
    </row>
    <row r="7" spans="1:7" x14ac:dyDescent="0.45">
      <c r="A7" s="3" t="s">
        <v>75</v>
      </c>
      <c r="B7" s="5">
        <v>44267</v>
      </c>
      <c r="C7" s="26">
        <v>79</v>
      </c>
      <c r="D7" s="26">
        <v>66</v>
      </c>
      <c r="E7" s="26">
        <v>47</v>
      </c>
      <c r="F7" s="3" t="str">
        <f t="shared" si="0"/>
        <v>06일</v>
      </c>
      <c r="G7" s="12" t="str">
        <f t="shared" si="1"/>
        <v>-1(★)</v>
      </c>
    </row>
    <row r="8" spans="1:7" x14ac:dyDescent="0.45">
      <c r="A8" s="3" t="s">
        <v>76</v>
      </c>
      <c r="B8" s="5">
        <v>44276</v>
      </c>
      <c r="C8" s="26">
        <v>85</v>
      </c>
      <c r="D8" s="26">
        <v>99</v>
      </c>
      <c r="E8" s="26">
        <v>85</v>
      </c>
      <c r="F8" s="3" t="str">
        <f t="shared" si="0"/>
        <v/>
      </c>
      <c r="G8" s="12" t="str">
        <f t="shared" si="1"/>
        <v>1(☆)</v>
      </c>
    </row>
    <row r="9" spans="1:7" x14ac:dyDescent="0.45">
      <c r="A9" s="3" t="s">
        <v>77</v>
      </c>
      <c r="B9" s="5">
        <v>44270</v>
      </c>
      <c r="C9" s="26">
        <v>61</v>
      </c>
      <c r="D9" s="26">
        <v>85</v>
      </c>
      <c r="E9" s="26">
        <v>58</v>
      </c>
      <c r="F9" s="3" t="str">
        <f t="shared" si="0"/>
        <v>05일</v>
      </c>
      <c r="G9" s="12" t="str">
        <f t="shared" si="1"/>
        <v>2(☆☆)</v>
      </c>
    </row>
    <row r="10" spans="1:7" x14ac:dyDescent="0.45">
      <c r="A10" s="3" t="s">
        <v>78</v>
      </c>
      <c r="B10" s="5">
        <v>44239</v>
      </c>
      <c r="C10" s="26">
        <v>93</v>
      </c>
      <c r="D10" s="26">
        <v>51</v>
      </c>
      <c r="E10" s="26">
        <v>70</v>
      </c>
      <c r="F10" s="3" t="str">
        <f t="shared" si="0"/>
        <v>26일</v>
      </c>
      <c r="G10" s="12" t="str">
        <f t="shared" si="1"/>
        <v>-4(★★★★)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출제유형_01_유형1</vt:lpstr>
      <vt:lpstr>01_유형2~5</vt:lpstr>
      <vt:lpstr>02_유형1~2</vt:lpstr>
      <vt:lpstr>대표기출문제_기출1~2</vt:lpstr>
      <vt:lpstr>기출3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출판사 길벗</cp:lastModifiedBy>
  <dcterms:created xsi:type="dcterms:W3CDTF">2023-07-14T04:59:06Z</dcterms:created>
  <dcterms:modified xsi:type="dcterms:W3CDTF">2025-12-04T06:02:19Z</dcterms:modified>
</cp:coreProperties>
</file>