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6\Downloads\2026_컴활2급_필기+실기통합본(20251204)\길벗컴활2급통합\기출\"/>
    </mc:Choice>
  </mc:AlternateContent>
  <xr:revisionPtr revIDLastSave="0" documentId="13_ncr:1_{743AECD5-5BC0-4F69-94D5-941A2965809B}" xr6:coauthVersionLast="47" xr6:coauthVersionMax="47" xr10:uidLastSave="{00000000-0000-0000-0000-000000000000}"/>
  <bookViews>
    <workbookView xWindow="-108" yWindow="-108" windowWidth="23256" windowHeight="12456" activeTab="1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6" i="4" l="1"/>
  <c r="D36" i="4"/>
  <c r="D23" i="4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F5" i="9"/>
  <c r="F6" i="9"/>
  <c r="F7" i="9"/>
  <c r="F8" i="9"/>
  <c r="F9" i="9"/>
  <c r="F10" i="9"/>
  <c r="F11" i="9"/>
  <c r="F4" i="9"/>
  <c r="F19" i="5"/>
  <c r="F13" i="5"/>
  <c r="F8" i="5"/>
  <c r="F21" i="5" s="1"/>
  <c r="D20" i="5"/>
  <c r="C20" i="5"/>
  <c r="D14" i="5"/>
  <c r="C14" i="5"/>
  <c r="D9" i="5"/>
  <c r="D22" i="5" s="1"/>
  <c r="C9" i="5"/>
  <c r="C22" i="5" s="1"/>
  <c r="J4" i="4"/>
  <c r="J5" i="4"/>
  <c r="J6" i="4"/>
  <c r="J7" i="4"/>
  <c r="J8" i="4"/>
  <c r="J9" i="4"/>
  <c r="J10" i="4"/>
  <c r="J11" i="4"/>
  <c r="J3" i="4"/>
  <c r="E15" i="6" l="1"/>
  <c r="E16" i="6"/>
  <c r="E17" i="6"/>
  <c r="E14" i="6"/>
  <c r="E18" i="6" s="1"/>
  <c r="E10" i="6"/>
  <c r="E11" i="6"/>
  <c r="E12" i="6"/>
  <c r="E9" i="6"/>
  <c r="E5" i="6"/>
  <c r="E6" i="6"/>
  <c r="E7" i="6"/>
  <c r="E4" i="6"/>
  <c r="E8" i="6" s="1"/>
  <c r="D18" i="6"/>
  <c r="C18" i="6"/>
  <c r="D13" i="6"/>
  <c r="C13" i="6"/>
  <c r="C8" i="6"/>
  <c r="E13" i="6" l="1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<sst xmlns="http://schemas.openxmlformats.org/spreadsheetml/2006/main" count="292" uniqueCount="242">
  <si>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</si>
  <si>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</si>
  <si>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</si>
  <si>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</si>
  <si>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</si>
  <si>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</si>
  <si>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</si>
  <si>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</si>
  <si>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</si>
  <si>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</si>
  <si>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</si>
  <si>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</si>
  <si>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</si>
  <si>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</si>
  <si>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</si>
  <si>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</si>
  <si>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</si>
  <si>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</si>
  <si>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</si>
  <si>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</si>
  <si>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</si>
  <si>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</si>
  <si>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</si>
  <si>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</si>
  <si>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</si>
  <si>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</si>
  <si>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</si>
  <si>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</si>
  <si>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</si>
  <si>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</si>
  <si>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</si>
  <si>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</si>
  <si>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</si>
  <si>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</si>
  <si>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</si>
  <si>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</si>
  <si>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</si>
  <si>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</si>
  <si>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</si>
  <si>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</si>
  <si>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</si>
  <si>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</si>
  <si>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</si>
  <si>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</si>
  <si>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</si>
  <si>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</si>
  <si>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</si>
  <si>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</si>
  <si>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</si>
  <si>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</si>
  <si>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</si>
  <si>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</si>
  <si>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</si>
  <si>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</si>
  <si>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</si>
  <si>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</si>
  <si>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</si>
  <si>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</si>
  <si>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</si>
  <si>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</si>
  <si>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</si>
  <si>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</si>
  <si>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</si>
  <si>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</si>
  <si>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</si>
  <si>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</si>
  <si>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</si>
  <si>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</si>
  <si>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</si>
  <si>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</si>
  <si>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</si>
  <si>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</si>
  <si>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</si>
  <si>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</si>
  <si>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</si>
  <si>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</si>
  <si>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</si>
  <si>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</si>
  <si>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</si>
  <si>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</si>
  <si>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</si>
  <si>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</si>
  <si>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</si>
  <si>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</si>
  <si>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</si>
  <si>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</si>
  <si>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</si>
  <si>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</si>
  <si>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</si>
  <si>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</si>
  <si>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</si>
  <si>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</si>
  <si>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</si>
  <si>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</si>
  <si>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</si>
  <si>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</si>
  <si>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</si>
  <si>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</si>
  <si>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</si>
  <si>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</si>
  <si>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</si>
  <si>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</si>
  <si>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</si>
  <si>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</si>
  <si>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</si>
  <si>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</si>
  <si>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</si>
  <si>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</si>
  <si>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</si>
  <si>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</si>
  <si>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</si>
  <si>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</si>
  <si>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</si>
  <si>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</si>
  <si>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</si>
  <si>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</si>
  <si>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</si>
  <si>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</si>
  <si>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</si>
  <si>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</si>
  <si>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</si>
  <si>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</si>
  <si>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</si>
  <si>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</si>
  <si>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</si>
  <si>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</si>
  <si>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</si>
  <si>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</si>
  <si>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</si>
  <si>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</si>
  <si>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</si>
  <si>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</si>
  <si>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</si>
  <si>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</si>
  <si>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</si>
  <si>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</si>
  <si>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</si>
  <si>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</si>
  <si>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</si>
  <si>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</si>
  <si>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</si>
  <si>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</si>
  <si>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</si>
  <si>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</si>
  <si>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</si>
  <si>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</si>
  <si>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</si>
  <si>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</si>
  <si>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</si>
  <si>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</si>
  <si>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</si>
  <si>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</si>
  <si>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</si>
  <si>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</si>
  <si>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</si>
  <si>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</si>
  <si>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</si>
  <si>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</si>
  <si>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</si>
  <si>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</si>
  <si>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</si>
  <si>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</si>
  <si>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</si>
  <si>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</si>
  <si>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</si>
  <si>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</si>
  <si>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</si>
  <si>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</si>
  <si>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</si>
  <si>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</si>
  <si>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</si>
  <si>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</si>
  <si>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</si>
  <si>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</si>
  <si>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</si>
  <si>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</si>
  <si>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</si>
  <si>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</si>
  <si>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</si>
  <si>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</si>
  <si>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</si>
  <si>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</si>
  <si>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</si>
  <si>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</si>
  <si>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</si>
  <si>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</si>
  <si>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</si>
  <si>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</si>
  <si>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</si>
  <si>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</si>
  <si>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</si>
  <si>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</si>
  <si>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</si>
  <si>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</si>
  <si>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</si>
  <si>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★서울시 도서관 현황 및 이용 실태★</t>
    <phoneticPr fontId="1" type="noConversion"/>
  </si>
  <si>
    <t>전체 평균</t>
  </si>
  <si>
    <t>전체 최대값</t>
  </si>
  <si>
    <t>단품 평균</t>
  </si>
  <si>
    <t>사이드 평균</t>
  </si>
  <si>
    <t>세트 평균</t>
  </si>
  <si>
    <t>단품 최대</t>
  </si>
  <si>
    <t>사이드 최대</t>
  </si>
  <si>
    <t>세트 최대</t>
  </si>
  <si>
    <t>세율</t>
  </si>
  <si>
    <t>소계1월</t>
  </si>
  <si>
    <t>소계2월</t>
  </si>
  <si>
    <t>소계3월</t>
  </si>
  <si>
    <t>세율인상</t>
  </si>
  <si>
    <t>만든 사람 여주희 날짜 2026-10-04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</si>
  <si>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</si>
  <si>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</si>
  <si>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</si>
  <si>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</si>
  <si>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</si>
  <si>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</si>
  <si>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</si>
  <si>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</si>
  <si>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분류</t>
    <phoneticPr fontId="1" type="noConversion"/>
  </si>
  <si>
    <t>사무용품</t>
    <phoneticPr fontId="1" type="noConversion"/>
  </si>
  <si>
    <t>도서코드</t>
    <phoneticPr fontId="1" type="noConversion"/>
  </si>
  <si>
    <t>도서명</t>
    <phoneticPr fontId="1" type="noConversion"/>
  </si>
  <si>
    <t>지은이</t>
    <phoneticPr fontId="1" type="noConversion"/>
  </si>
  <si>
    <t>출간일</t>
    <phoneticPr fontId="1" type="noConversion"/>
  </si>
  <si>
    <t>도서가격</t>
    <phoneticPr fontId="1" type="noConversion"/>
  </si>
  <si>
    <t>판매량</t>
    <phoneticPr fontId="1" type="noConversion"/>
  </si>
  <si>
    <t>판매지수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</si>
  <si>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</si>
  <si>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</si>
  <si>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</si>
  <si>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</si>
  <si>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</si>
  <si>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</si>
  <si>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</si>
  <si>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</si>
  <si>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</si>
  <si>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</si>
  <si>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</si>
  <si>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</si>
  <si>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</si>
  <si>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</si>
  <si>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a5877u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</si>
</sst>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8" formatCode="yyyy&quot;년&quot;\ mm&quot;월&quot;\ dd&quot;일&quot;\ aaaa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9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0" fillId="4" borderId="6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6" xfId="0" applyFont="1" applyFill="1" applyBorder="1" applyAlignment="1">
      <alignment horizontal="right" vertical="center"/>
    </xf>
    <xf numFmtId="9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8" fillId="3" borderId="1" xfId="4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3" xfId="1" applyFont="1" applyBorder="1">
      <alignment vertical="center"/>
    </xf>
    <xf numFmtId="0" fontId="0" fillId="0" borderId="14" xfId="0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1" fontId="0" fillId="0" borderId="15" xfId="1" applyFont="1" applyBorder="1">
      <alignment vertical="center"/>
    </xf>
    <xf numFmtId="41" fontId="0" fillId="0" borderId="16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5" xfId="3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11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 altLang="en-US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 alt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1107695"/>
        <c:axId val="1968007215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1968007215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41107695"/>
        <c:crosses val="max"/>
        <c:crossBetween val="between"/>
        <c:majorUnit val="20"/>
      </c:valAx>
      <c:catAx>
        <c:axId val="204110769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6800721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7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0</xdr:colOff>
      <xdr:row>12</xdr:row>
      <xdr:rowOff>0</xdr:rowOff>
    </xdr:from>
    <xdr:to>
      <xdr:col>3</xdr:col>
      <xdr:colOff>0</xdr:colOff>
      <xdr:row>14</xdr:row>
      <xdr:rowOff>0</xdr:rowOff>
    </xdr:to>
    <xdr:sp macro="[0]!셀스타일" textlink="">
      <xdr:nvSpPr>
        <xdr:cNvPr id="3" name="사각형: 빗면 2">
          <a:extLst>
            <a:ext uri="{FF2B5EF4-FFF2-40B4-BE49-F238E27FC236}">
              <a16:creationId xmlns:a16="http://schemas.microsoft.com/office/drawing/2014/main" id="{778E7A5E-9BEB-371D-4F66-A1C38CC2A8F3}"/>
            </a:ext>
          </a:extLst>
        </xdr:cNvPr>
        <xdr:cNvSpPr/>
      </xdr:nvSpPr>
      <xdr:spPr>
        <a:xfrm>
          <a:off x="1478280" y="2697480"/>
          <a:ext cx="93726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>
      <selection activeCell="A8" sqref="A8"/>
    </sheetView>
  </sheetViews>
  <sheetFormatPr defaultRowHeight="17.399999999999999" x14ac:dyDescent="0.4"/>
  <cols>
    <col min="2" max="2" width="12.296875" bestFit="1" customWidth="1"/>
    <col min="4" max="4" width="10.8984375" bestFit="1" customWidth="1"/>
  </cols>
  <sheetData>
    <row r="1" spans="1:7" x14ac:dyDescent="0.4">
      <c r="A1" t="s">
        <v>0</v>
      </c>
    </row>
    <row r="3" spans="1:7" x14ac:dyDescent="0.4">
      <c r="A3" s="2" t="s">
        <v>220</v>
      </c>
      <c r="B3" s="2" t="s">
        <v>221</v>
      </c>
      <c r="C3" s="2" t="s">
        <v>222</v>
      </c>
      <c r="D3" s="2" t="s">
        <v>223</v>
      </c>
      <c r="E3" s="2" t="s">
        <v>224</v>
      </c>
      <c r="F3" s="2" t="s">
        <v>225</v>
      </c>
      <c r="G3" s="2" t="s">
        <v>226</v>
      </c>
    </row>
    <row r="4" spans="1:7" x14ac:dyDescent="0.4">
      <c r="A4" s="2" t="s">
        <v>227</v>
      </c>
      <c r="B4" s="2" t="s">
        <v>231</v>
      </c>
      <c r="C4" s="2" t="s">
        <v>236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4">
      <c r="A5" s="2" t="s">
        <v>228</v>
      </c>
      <c r="B5" s="2" t="s">
        <v>232</v>
      </c>
      <c r="C5" s="2" t="s">
        <v>237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4">
      <c r="A6" s="2" t="s">
        <v>229</v>
      </c>
      <c r="B6" s="2" t="s">
        <v>233</v>
      </c>
      <c r="C6" s="2" t="s">
        <v>238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4">
      <c r="A7" s="2" t="s">
        <v>230</v>
      </c>
      <c r="B7" s="2" t="s">
        <v>234</v>
      </c>
      <c r="C7" s="2" t="s">
        <v>239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4">
      <c r="A8" s="2" t="s">
        <v>241</v>
      </c>
      <c r="B8" s="2" t="s">
        <v>235</v>
      </c>
      <c r="C8" s="2" t="s">
        <v>240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tabSelected="1" workbookViewId="0">
      <selection activeCell="H16" sqref="H16"/>
    </sheetView>
  </sheetViews>
  <sheetFormatPr defaultRowHeight="17.399999999999999" x14ac:dyDescent="0.4"/>
  <cols>
    <col min="1" max="1" width="12.296875" bestFit="1" customWidth="1"/>
    <col min="2" max="2" width="23.59765625" customWidth="1"/>
    <col min="3" max="3" width="11.09765625" bestFit="1" customWidth="1"/>
    <col min="6" max="6" width="9.19921875" bestFit="1" customWidth="1"/>
  </cols>
  <sheetData>
    <row r="1" spans="1:6" ht="28.05" customHeight="1" thickBot="1" x14ac:dyDescent="0.45">
      <c r="A1" s="49" t="s">
        <v>195</v>
      </c>
      <c r="B1" s="49"/>
      <c r="C1" s="49"/>
      <c r="D1" s="49"/>
      <c r="E1" s="49"/>
      <c r="F1" s="49"/>
    </row>
    <row r="2" spans="1:6" ht="18.600000000000001" thickTop="1" thickBot="1" x14ac:dyDescent="0.45"/>
    <row r="3" spans="1:6" x14ac:dyDescent="0.4">
      <c r="A3" s="38" t="s">
        <v>2</v>
      </c>
      <c r="B3" s="39" t="s">
        <v>3</v>
      </c>
      <c r="C3" s="39" t="s">
        <v>7</v>
      </c>
      <c r="D3" s="39" t="s">
        <v>4</v>
      </c>
      <c r="E3" s="39" t="s">
        <v>6</v>
      </c>
      <c r="F3" s="40" t="s">
        <v>5</v>
      </c>
    </row>
    <row r="4" spans="1:6" x14ac:dyDescent="0.4">
      <c r="A4" s="41" t="s">
        <v>8</v>
      </c>
      <c r="B4" s="36">
        <v>36923</v>
      </c>
      <c r="C4" s="4" t="s">
        <v>15</v>
      </c>
      <c r="D4" s="37">
        <v>57381</v>
      </c>
      <c r="E4" s="4">
        <v>1.65</v>
      </c>
      <c r="F4" s="42">
        <v>524587</v>
      </c>
    </row>
    <row r="5" spans="1:6" x14ac:dyDescent="0.4">
      <c r="A5" s="41" t="s">
        <v>9</v>
      </c>
      <c r="B5" s="36">
        <v>34977</v>
      </c>
      <c r="C5" s="4" t="s">
        <v>16</v>
      </c>
      <c r="D5" s="37">
        <v>63149</v>
      </c>
      <c r="E5" s="4">
        <v>0.92</v>
      </c>
      <c r="F5" s="42">
        <v>468014</v>
      </c>
    </row>
    <row r="6" spans="1:6" x14ac:dyDescent="0.4">
      <c r="A6" s="41" t="s">
        <v>10</v>
      </c>
      <c r="B6" s="36">
        <v>35919</v>
      </c>
      <c r="C6" s="4" t="s">
        <v>17</v>
      </c>
      <c r="D6" s="37">
        <v>43682</v>
      </c>
      <c r="E6" s="4">
        <v>1.18</v>
      </c>
      <c r="F6" s="42">
        <v>738992</v>
      </c>
    </row>
    <row r="7" spans="1:6" x14ac:dyDescent="0.4">
      <c r="A7" s="41" t="s">
        <v>11</v>
      </c>
      <c r="B7" s="36">
        <v>41376</v>
      </c>
      <c r="C7" s="4" t="s">
        <v>18</v>
      </c>
      <c r="D7" s="37">
        <v>50075</v>
      </c>
      <c r="E7" s="4">
        <v>1.27</v>
      </c>
      <c r="F7" s="42">
        <v>506347</v>
      </c>
    </row>
    <row r="8" spans="1:6" x14ac:dyDescent="0.4">
      <c r="A8" s="41" t="s">
        <v>12</v>
      </c>
      <c r="B8" s="36">
        <v>38598</v>
      </c>
      <c r="C8" s="4" t="s">
        <v>19</v>
      </c>
      <c r="D8" s="37">
        <v>43908</v>
      </c>
      <c r="E8" s="4">
        <v>1.52</v>
      </c>
      <c r="F8" s="42">
        <v>313363</v>
      </c>
    </row>
    <row r="9" spans="1:6" x14ac:dyDescent="0.4">
      <c r="A9" s="41" t="s">
        <v>13</v>
      </c>
      <c r="B9" s="36">
        <v>39619</v>
      </c>
      <c r="C9" s="4" t="s">
        <v>20</v>
      </c>
      <c r="D9" s="37">
        <v>49381</v>
      </c>
      <c r="E9" s="4">
        <v>1.49</v>
      </c>
      <c r="F9" s="42">
        <v>638245</v>
      </c>
    </row>
    <row r="10" spans="1:6" ht="18" thickBot="1" x14ac:dyDescent="0.45">
      <c r="A10" s="43" t="s">
        <v>14</v>
      </c>
      <c r="B10" s="44">
        <v>37956</v>
      </c>
      <c r="C10" s="45" t="s">
        <v>21</v>
      </c>
      <c r="D10" s="46">
        <v>56317</v>
      </c>
      <c r="E10" s="45">
        <v>1.28</v>
      </c>
      <c r="F10" s="47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activeCell="H12" sqref="H12"/>
    </sheetView>
  </sheetViews>
  <sheetFormatPr defaultRowHeight="17.399999999999999" x14ac:dyDescent="0.4"/>
  <cols>
    <col min="1" max="1" width="11.59765625" customWidth="1"/>
    <col min="2" max="2" width="12.59765625" customWidth="1"/>
    <col min="6" max="6" width="13.59765625" customWidth="1"/>
  </cols>
  <sheetData>
    <row r="1" spans="1:6" ht="21" x14ac:dyDescent="0.4">
      <c r="A1" s="48" t="s">
        <v>22</v>
      </c>
      <c r="B1" s="48"/>
      <c r="C1" s="48"/>
      <c r="D1" s="48"/>
      <c r="E1" s="48"/>
      <c r="F1" s="48"/>
    </row>
    <row r="3" spans="1:6" x14ac:dyDescent="0.4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4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4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4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4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4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4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4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4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4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4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4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4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3" priority="7">
      <formula>$F$4&gt;AVERAGE($F$4:$F$15)</formula>
    </cfRule>
    <cfRule type="expression" priority="9">
      <formula>$F4&gt;AVERAGE($F$4:$F$15)</formula>
    </cfRule>
    <cfRule type="expression" dxfId="4" priority="2">
      <formula>$F4&gt;AVERAGE($F$4:$F$15)</formula>
    </cfRule>
    <cfRule type="expression" dxfId="2" priority="1">
      <formula>$F4&gt;AVERAGE($F$4:$F$15)</formula>
    </cfRule>
  </conditionalFormatting>
  <conditionalFormatting sqref="F4">
    <cfRule type="expression" dxfId="10" priority="6">
      <formula>F4&gt;AVERAGE($F$4:$F$15)</formula>
    </cfRule>
    <cfRule type="expression" dxfId="9" priority="8">
      <formula>$F4&gt;AVERAGE($F$4:$F$15)</formula>
    </cfRule>
    <cfRule type="expression" dxfId="8" priority="4">
      <formula>$F4&gt;AVERAGE($F$4:$F$15)</formula>
    </cfRule>
  </conditionalFormatting>
  <conditionalFormatting sqref="A3:F15">
    <cfRule type="expression" dxfId="7" priority="5">
      <formula>F4&gt;AVERAGE($F$4:$F$15)</formula>
    </cfRule>
    <cfRule type="expression" dxfId="6" priority="3">
      <formula>$F4&gt;AVERAGE($F$4:$F$15)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topLeftCell="A19" workbookViewId="0">
      <selection activeCell="J37" sqref="J37"/>
    </sheetView>
  </sheetViews>
  <sheetFormatPr defaultRowHeight="17.399999999999999" x14ac:dyDescent="0.4"/>
  <cols>
    <col min="2" max="2" width="10.69921875" bestFit="1" customWidth="1"/>
    <col min="4" max="4" width="10.59765625" bestFit="1" customWidth="1"/>
    <col min="9" max="9" width="8.69921875" customWidth="1"/>
  </cols>
  <sheetData>
    <row r="1" spans="1:11" x14ac:dyDescent="0.4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 x14ac:dyDescent="0.4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 x14ac:dyDescent="0.4">
      <c r="A3" s="4" t="s">
        <v>182</v>
      </c>
      <c r="B3" s="4" t="s">
        <v>183</v>
      </c>
      <c r="C3" s="4">
        <v>120</v>
      </c>
      <c r="D3" s="4" t="str">
        <f>IF(AND(MID($A3,3,1)="R",$B3="세미나"),"30%","15%")</f>
        <v>15%</v>
      </c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HLOOKUP(_xlfn.RANK.EQ($J3,$J$3:$J$11,0),$F$14:$J$15,2,TRUE)</f>
        <v>B</v>
      </c>
    </row>
    <row r="4" spans="1:11" x14ac:dyDescent="0.4">
      <c r="A4" s="4" t="s">
        <v>191</v>
      </c>
      <c r="B4" s="4" t="s">
        <v>184</v>
      </c>
      <c r="C4" s="4">
        <v>100</v>
      </c>
      <c r="D4" s="4" t="str">
        <f t="shared" ref="D4:D11" si="0">IF(AND(MID($A4,3,1)="R",$B4="세미나"),"30%","15%")</f>
        <v>30%</v>
      </c>
      <c r="F4" s="4" t="s">
        <v>117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 t="shared" ref="K4:K11" si="2">HLOOKUP(_xlfn.RANK.EQ($J4,$J$3:$J$11,0),$F$14:$J$15,2,TRUE)</f>
        <v>D</v>
      </c>
    </row>
    <row r="5" spans="1:11" x14ac:dyDescent="0.4">
      <c r="A5" s="4" t="s">
        <v>185</v>
      </c>
      <c r="B5" s="4" t="s">
        <v>183</v>
      </c>
      <c r="C5" s="4">
        <v>150</v>
      </c>
      <c r="D5" s="4" t="str">
        <f t="shared" si="0"/>
        <v>15%</v>
      </c>
      <c r="F5" s="4" t="s">
        <v>116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 t="shared" si="2"/>
        <v>A</v>
      </c>
    </row>
    <row r="6" spans="1:11" x14ac:dyDescent="0.4">
      <c r="A6" s="4" t="s">
        <v>193</v>
      </c>
      <c r="B6" s="4" t="s">
        <v>183</v>
      </c>
      <c r="C6" s="4">
        <v>180</v>
      </c>
      <c r="D6" s="4" t="str">
        <f t="shared" si="0"/>
        <v>15%</v>
      </c>
      <c r="F6" s="4" t="s">
        <v>119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 t="shared" si="2"/>
        <v>C</v>
      </c>
    </row>
    <row r="7" spans="1:11" x14ac:dyDescent="0.4">
      <c r="A7" s="4" t="s">
        <v>186</v>
      </c>
      <c r="B7" s="4" t="s">
        <v>184</v>
      </c>
      <c r="C7" s="4">
        <v>130</v>
      </c>
      <c r="D7" s="4" t="str">
        <f t="shared" si="0"/>
        <v>30%</v>
      </c>
      <c r="F7" s="4" t="s">
        <v>115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 t="shared" si="2"/>
        <v>D</v>
      </c>
    </row>
    <row r="8" spans="1:11" x14ac:dyDescent="0.4">
      <c r="A8" s="4" t="s">
        <v>187</v>
      </c>
      <c r="B8" s="4" t="s">
        <v>184</v>
      </c>
      <c r="C8" s="4">
        <v>120</v>
      </c>
      <c r="D8" s="4" t="str">
        <f t="shared" si="0"/>
        <v>15%</v>
      </c>
      <c r="F8" s="4" t="s">
        <v>120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 t="shared" si="2"/>
        <v>A</v>
      </c>
    </row>
    <row r="9" spans="1:11" x14ac:dyDescent="0.4">
      <c r="A9" s="4" t="s">
        <v>188</v>
      </c>
      <c r="B9" s="4" t="s">
        <v>189</v>
      </c>
      <c r="C9" s="4">
        <v>160</v>
      </c>
      <c r="D9" s="4" t="str">
        <f t="shared" si="0"/>
        <v>15%</v>
      </c>
      <c r="F9" s="4" t="s">
        <v>114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 t="shared" si="2"/>
        <v>B</v>
      </c>
    </row>
    <row r="10" spans="1:11" x14ac:dyDescent="0.4">
      <c r="A10" s="4" t="s">
        <v>190</v>
      </c>
      <c r="B10" s="4" t="s">
        <v>189</v>
      </c>
      <c r="C10" s="4">
        <v>150</v>
      </c>
      <c r="D10" s="4" t="str">
        <f t="shared" si="0"/>
        <v>15%</v>
      </c>
      <c r="F10" s="4" t="s">
        <v>121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 t="shared" si="2"/>
        <v>A</v>
      </c>
    </row>
    <row r="11" spans="1:11" x14ac:dyDescent="0.4">
      <c r="A11" s="4" t="s">
        <v>192</v>
      </c>
      <c r="B11" s="4" t="s">
        <v>184</v>
      </c>
      <c r="C11" s="4">
        <v>180</v>
      </c>
      <c r="D11" s="4" t="str">
        <f t="shared" si="0"/>
        <v>15%</v>
      </c>
      <c r="F11" s="4" t="s">
        <v>122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 t="shared" si="2"/>
        <v>C</v>
      </c>
    </row>
    <row r="13" spans="1:11" x14ac:dyDescent="0.4">
      <c r="A13" s="12" t="s">
        <v>123</v>
      </c>
      <c r="B13" s="13" t="s">
        <v>125</v>
      </c>
      <c r="F13" t="s">
        <v>109</v>
      </c>
    </row>
    <row r="14" spans="1:11" x14ac:dyDescent="0.4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4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 x14ac:dyDescent="0.4">
      <c r="A16" s="4" t="s">
        <v>128</v>
      </c>
      <c r="B16" s="4" t="s">
        <v>129</v>
      </c>
      <c r="C16" s="4">
        <v>37</v>
      </c>
      <c r="D16" s="6">
        <v>74000</v>
      </c>
    </row>
    <row r="17" spans="1:9" x14ac:dyDescent="0.4">
      <c r="A17" s="4" t="s">
        <v>128</v>
      </c>
      <c r="B17" s="4" t="s">
        <v>130</v>
      </c>
      <c r="C17" s="4">
        <v>51</v>
      </c>
      <c r="D17" s="6">
        <v>84150</v>
      </c>
    </row>
    <row r="18" spans="1:9" x14ac:dyDescent="0.4">
      <c r="A18" s="4" t="s">
        <v>128</v>
      </c>
      <c r="B18" s="4" t="s">
        <v>131</v>
      </c>
      <c r="C18" s="4">
        <v>19</v>
      </c>
      <c r="D18" s="6">
        <v>23750</v>
      </c>
    </row>
    <row r="19" spans="1:9" x14ac:dyDescent="0.4">
      <c r="A19" s="4" t="s">
        <v>133</v>
      </c>
      <c r="B19" s="4" t="s">
        <v>136</v>
      </c>
      <c r="C19" s="4">
        <v>34</v>
      </c>
      <c r="D19" s="6">
        <v>74800</v>
      </c>
    </row>
    <row r="20" spans="1:9" x14ac:dyDescent="0.4">
      <c r="A20" s="4" t="s">
        <v>133</v>
      </c>
      <c r="B20" s="4" t="s">
        <v>137</v>
      </c>
      <c r="C20" s="4">
        <v>22</v>
      </c>
      <c r="D20" s="6">
        <v>79200</v>
      </c>
    </row>
    <row r="21" spans="1:9" x14ac:dyDescent="0.4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9" x14ac:dyDescent="0.4">
      <c r="A22" s="4" t="s">
        <v>133</v>
      </c>
      <c r="B22" s="4" t="s">
        <v>134</v>
      </c>
      <c r="C22" s="4">
        <v>24</v>
      </c>
      <c r="D22" s="6">
        <v>84000</v>
      </c>
      <c r="F22" s="4" t="s">
        <v>218</v>
      </c>
    </row>
    <row r="23" spans="1:9" x14ac:dyDescent="0.4">
      <c r="A23" s="50" t="s">
        <v>138</v>
      </c>
      <c r="B23" s="51"/>
      <c r="C23" s="52"/>
      <c r="D23" s="6">
        <f>ROUNDDOWN(DAVERAGE($A$14:$D$22,4,$F$22:$F$23),-2)</f>
        <v>63300</v>
      </c>
      <c r="F23" s="4" t="s">
        <v>219</v>
      </c>
    </row>
    <row r="25" spans="1:9" x14ac:dyDescent="0.4">
      <c r="A25" s="12" t="s">
        <v>140</v>
      </c>
      <c r="B25" s="13" t="s">
        <v>141</v>
      </c>
      <c r="F25" s="12" t="s">
        <v>159</v>
      </c>
      <c r="G25" s="13" t="s">
        <v>164</v>
      </c>
      <c r="I25" s="16" t="s">
        <v>176</v>
      </c>
    </row>
    <row r="26" spans="1:9" x14ac:dyDescent="0.4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9" x14ac:dyDescent="0.4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9" x14ac:dyDescent="0.4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</row>
    <row r="29" spans="1:9" x14ac:dyDescent="0.4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9" x14ac:dyDescent="0.4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9" x14ac:dyDescent="0.4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9" x14ac:dyDescent="0.4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 x14ac:dyDescent="0.4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 x14ac:dyDescent="0.4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54" t="s">
        <v>177</v>
      </c>
      <c r="K34" s="55"/>
      <c r="L34" s="55"/>
    </row>
    <row r="35" spans="1:12" x14ac:dyDescent="0.4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55"/>
      <c r="K35" s="55"/>
      <c r="L35" s="55"/>
    </row>
    <row r="36" spans="1:12" x14ac:dyDescent="0.4">
      <c r="A36" s="50" t="s">
        <v>158</v>
      </c>
      <c r="B36" s="51"/>
      <c r="C36" s="52"/>
      <c r="D36" s="15">
        <f>COUNTIF($D$27:$D$35,"&gt;=3000000")/COUNT($D$27:$D$35)</f>
        <v>0.33333333333333331</v>
      </c>
      <c r="F36" s="4" t="s">
        <v>175</v>
      </c>
      <c r="G36" s="4" t="s">
        <v>162</v>
      </c>
      <c r="H36" s="4">
        <v>12.7</v>
      </c>
      <c r="I36" s="7">
        <v>4190</v>
      </c>
      <c r="J36" s="53" t="str">
        <f>INDEX(F27:I36,MATCH(DMAX(F26:I36,3,G26:G27),H27:H36,0),1)</f>
        <v>아반스</v>
      </c>
      <c r="K36" s="53"/>
      <c r="L36" s="53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workbookViewId="0">
      <selection activeCell="I7" sqref="I7"/>
    </sheetView>
  </sheetViews>
  <sheetFormatPr defaultRowHeight="17.399999999999999" outlineLevelRow="3" x14ac:dyDescent="0.4"/>
  <cols>
    <col min="1" max="1" width="14.296875" bestFit="1" customWidth="1"/>
    <col min="7" max="7" width="10.59765625" bestFit="1" customWidth="1"/>
  </cols>
  <sheetData>
    <row r="1" spans="1:7" ht="21" x14ac:dyDescent="0.4">
      <c r="A1" s="48" t="s">
        <v>66</v>
      </c>
      <c r="B1" s="48"/>
      <c r="C1" s="48"/>
      <c r="D1" s="48"/>
      <c r="E1" s="48"/>
      <c r="F1" s="48"/>
      <c r="G1" s="48"/>
    </row>
    <row r="3" spans="1:7" x14ac:dyDescent="0.4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4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4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4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4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4">
      <c r="A8" s="4"/>
      <c r="B8" s="17" t="s">
        <v>201</v>
      </c>
      <c r="C8" s="6"/>
      <c r="D8" s="6"/>
      <c r="E8" s="6"/>
      <c r="F8" s="6">
        <f>SUBTOTAL(4,F4:F7)</f>
        <v>76</v>
      </c>
      <c r="G8" s="6"/>
    </row>
    <row r="9" spans="1:7" outlineLevel="1" x14ac:dyDescent="0.4">
      <c r="A9" s="4"/>
      <c r="B9" s="17" t="s">
        <v>198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4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4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4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4">
      <c r="A13" s="4"/>
      <c r="B13" s="17" t="s">
        <v>202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4">
      <c r="A14" s="4"/>
      <c r="B14" s="17" t="s">
        <v>199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4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4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4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4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4">
      <c r="A19" s="2"/>
      <c r="B19" s="19" t="s">
        <v>203</v>
      </c>
      <c r="C19" s="18"/>
      <c r="D19" s="18"/>
      <c r="E19" s="18"/>
      <c r="F19" s="18">
        <f>SUBTOTAL(4,F15:F18)</f>
        <v>139</v>
      </c>
      <c r="G19" s="18"/>
    </row>
    <row r="20" spans="1:7" outlineLevel="1" x14ac:dyDescent="0.4">
      <c r="A20" s="2"/>
      <c r="B20" s="19" t="s">
        <v>200</v>
      </c>
      <c r="C20" s="18">
        <f>SUBTOTAL(1,C15:C18)</f>
        <v>836.25</v>
      </c>
      <c r="D20" s="18">
        <f>SUBTOTAL(1,D15:D18)</f>
        <v>1187.25</v>
      </c>
      <c r="E20" s="18"/>
      <c r="F20" s="18"/>
      <c r="G20" s="18"/>
    </row>
    <row r="21" spans="1:7" x14ac:dyDescent="0.4">
      <c r="A21" s="2"/>
      <c r="B21" s="19" t="s">
        <v>197</v>
      </c>
      <c r="C21" s="18"/>
      <c r="D21" s="18"/>
      <c r="E21" s="18"/>
      <c r="F21" s="18">
        <f>SUBTOTAL(4,F4:F18)</f>
        <v>196</v>
      </c>
      <c r="G21" s="18"/>
    </row>
    <row r="22" spans="1:7" x14ac:dyDescent="0.4">
      <c r="A22" s="2"/>
      <c r="B22" s="19" t="s">
        <v>196</v>
      </c>
      <c r="C22" s="18">
        <f>SUBTOTAL(1,C4:C18)</f>
        <v>600.81818181818187</v>
      </c>
      <c r="D22" s="18">
        <f>SUBTOTAL(1,D4:D18)</f>
        <v>874.72727272727275</v>
      </c>
      <c r="E22" s="18"/>
      <c r="F22" s="18"/>
      <c r="G22" s="18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F8640-9DB8-459A-A63A-A24D016B39E1}">
  <sheetPr>
    <outlinePr summaryBelow="0"/>
  </sheetPr>
  <dimension ref="B1:F13"/>
  <sheetViews>
    <sheetView showGridLines="0" workbookViewId="0">
      <selection activeCell="G17" sqref="G17"/>
    </sheetView>
  </sheetViews>
  <sheetFormatPr defaultRowHeight="17.399999999999999" outlineLevelRow="1" outlineLevelCol="1" x14ac:dyDescent="0.4"/>
  <cols>
    <col min="3" max="3" width="7.7968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24" t="s">
        <v>211</v>
      </c>
      <c r="C2" s="25"/>
      <c r="D2" s="31"/>
      <c r="E2" s="31"/>
      <c r="F2" s="31"/>
    </row>
    <row r="3" spans="2:6" collapsed="1" x14ac:dyDescent="0.4">
      <c r="B3" s="23"/>
      <c r="C3" s="23"/>
      <c r="D3" s="32" t="s">
        <v>213</v>
      </c>
      <c r="E3" s="32" t="s">
        <v>208</v>
      </c>
      <c r="F3" s="32" t="s">
        <v>210</v>
      </c>
    </row>
    <row r="4" spans="2:6" ht="46.8" hidden="1" outlineLevel="1" x14ac:dyDescent="0.4">
      <c r="B4" s="27"/>
      <c r="C4" s="27"/>
      <c r="E4" s="34" t="s">
        <v>209</v>
      </c>
      <c r="F4" s="34" t="s">
        <v>209</v>
      </c>
    </row>
    <row r="5" spans="2:6" x14ac:dyDescent="0.4">
      <c r="B5" s="28" t="s">
        <v>212</v>
      </c>
      <c r="C5" s="29"/>
      <c r="D5" s="26"/>
      <c r="E5" s="26"/>
      <c r="F5" s="26"/>
    </row>
    <row r="6" spans="2:6" outlineLevel="1" x14ac:dyDescent="0.4">
      <c r="B6" s="27"/>
      <c r="C6" s="27" t="s">
        <v>204</v>
      </c>
      <c r="D6" s="20">
        <v>0.15</v>
      </c>
      <c r="E6" s="33">
        <v>0.18</v>
      </c>
      <c r="F6" s="33">
        <v>0.12</v>
      </c>
    </row>
    <row r="7" spans="2:6" x14ac:dyDescent="0.4">
      <c r="B7" s="28" t="s">
        <v>214</v>
      </c>
      <c r="C7" s="29"/>
      <c r="D7" s="26"/>
      <c r="E7" s="26"/>
      <c r="F7" s="26"/>
    </row>
    <row r="8" spans="2:6" outlineLevel="1" x14ac:dyDescent="0.4">
      <c r="B8" s="27"/>
      <c r="C8" s="27" t="s">
        <v>205</v>
      </c>
      <c r="D8" s="21">
        <v>1622205</v>
      </c>
      <c r="E8" s="21">
        <v>1946646</v>
      </c>
      <c r="F8" s="21">
        <v>1297764</v>
      </c>
    </row>
    <row r="9" spans="2:6" outlineLevel="1" x14ac:dyDescent="0.4">
      <c r="B9" s="27"/>
      <c r="C9" s="27" t="s">
        <v>206</v>
      </c>
      <c r="D9" s="21">
        <v>1917855</v>
      </c>
      <c r="E9" s="21">
        <v>2301426</v>
      </c>
      <c r="F9" s="21">
        <v>1534284</v>
      </c>
    </row>
    <row r="10" spans="2:6" ht="18" outlineLevel="1" thickBot="1" x14ac:dyDescent="0.45">
      <c r="B10" s="30"/>
      <c r="C10" s="30" t="s">
        <v>207</v>
      </c>
      <c r="D10" s="22">
        <v>1951380</v>
      </c>
      <c r="E10" s="22">
        <v>2341656</v>
      </c>
      <c r="F10" s="22">
        <v>1561104</v>
      </c>
    </row>
    <row r="11" spans="2:6" x14ac:dyDescent="0.4">
      <c r="B11" t="s">
        <v>215</v>
      </c>
    </row>
    <row r="12" spans="2:6" x14ac:dyDescent="0.4">
      <c r="B12" t="s">
        <v>216</v>
      </c>
    </row>
    <row r="13" spans="2:6" x14ac:dyDescent="0.4">
      <c r="B13" t="s">
        <v>217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E8" sqref="E8"/>
    </sheetView>
  </sheetViews>
  <sheetFormatPr defaultRowHeight="17.399999999999999" x14ac:dyDescent="0.4"/>
  <cols>
    <col min="1" max="1" width="9.5" bestFit="1" customWidth="1"/>
    <col min="2" max="2" width="9.5" customWidth="1"/>
    <col min="4" max="4" width="11.69921875" bestFit="1" customWidth="1"/>
    <col min="5" max="5" width="10.59765625" bestFit="1" customWidth="1"/>
  </cols>
  <sheetData>
    <row r="1" spans="1:7" ht="21" x14ac:dyDescent="0.4">
      <c r="A1" s="48" t="s">
        <v>88</v>
      </c>
      <c r="B1" s="48"/>
      <c r="C1" s="48"/>
      <c r="D1" s="48"/>
      <c r="E1" s="48"/>
    </row>
    <row r="3" spans="1:7" x14ac:dyDescent="0.4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 x14ac:dyDescent="0.4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4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4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4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4">
      <c r="A8" s="53" t="s">
        <v>95</v>
      </c>
      <c r="B8" s="53"/>
      <c r="C8" s="11">
        <f>SUM(C4:C7)</f>
        <v>582</v>
      </c>
      <c r="D8" s="11">
        <f t="shared" ref="D8:E8" si="1">SUM(D4:D7)</f>
        <v>10814700</v>
      </c>
      <c r="E8" s="11">
        <f t="shared" si="1"/>
        <v>1622205</v>
      </c>
    </row>
    <row r="9" spans="1:7" x14ac:dyDescent="0.4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4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4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4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4">
      <c r="A13" s="53" t="s">
        <v>96</v>
      </c>
      <c r="B13" s="53"/>
      <c r="C13" s="11">
        <f>SUM(C9:C12)</f>
        <v>680</v>
      </c>
      <c r="D13" s="11">
        <f t="shared" ref="D13:E13" si="3">SUM(D9:D12)</f>
        <v>12785700</v>
      </c>
      <c r="E13" s="11">
        <f t="shared" si="3"/>
        <v>1917855</v>
      </c>
    </row>
    <row r="14" spans="1:7" x14ac:dyDescent="0.4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4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4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4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4">
      <c r="A18" s="53" t="s">
        <v>97</v>
      </c>
      <c r="B18" s="53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scenarios current="0" sqref="E8 E13 E18">
    <scenario name="세율인상" locked="1" count="1" user="여주희" comment="만든 사람 여주희 날짜 2026-10-04">
      <inputCells r="G4" val="0.18" numFmtId="9"/>
    </scenario>
    <scenario name="세율인하" locked="1" count="1" user="여주희" comment="만든 사람 여주희 날짜 2026-10-04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activeCell="F14" sqref="F14"/>
    </sheetView>
  </sheetViews>
  <sheetFormatPr defaultRowHeight="17.399999999999999" x14ac:dyDescent="0.4"/>
  <cols>
    <col min="2" max="2" width="10.59765625" bestFit="1" customWidth="1"/>
    <col min="3" max="3" width="12.296875" bestFit="1" customWidth="1"/>
    <col min="4" max="5" width="9.09765625" bestFit="1" customWidth="1"/>
    <col min="6" max="6" width="10.59765625" bestFit="1" customWidth="1"/>
  </cols>
  <sheetData>
    <row r="1" spans="1:6" ht="21" x14ac:dyDescent="0.4">
      <c r="A1" s="48" t="s">
        <v>40</v>
      </c>
      <c r="B1" s="48"/>
      <c r="C1" s="48"/>
      <c r="D1" s="48"/>
      <c r="E1" s="48"/>
      <c r="F1" s="48"/>
    </row>
    <row r="3" spans="1:6" x14ac:dyDescent="0.4">
      <c r="A3" s="35" t="s">
        <v>41</v>
      </c>
      <c r="B3" s="35" t="s">
        <v>42</v>
      </c>
      <c r="C3" s="35" t="s">
        <v>44</v>
      </c>
      <c r="D3" s="35" t="s">
        <v>43</v>
      </c>
      <c r="E3" s="35" t="s">
        <v>45</v>
      </c>
      <c r="F3" s="35" t="s">
        <v>46</v>
      </c>
    </row>
    <row r="4" spans="1:6" x14ac:dyDescent="0.4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$B4+$C4+$D4-$E4</f>
        <v>3206600</v>
      </c>
    </row>
    <row r="5" spans="1:6" x14ac:dyDescent="0.4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$B5+$C5+$D5-$E5</f>
        <v>3862200</v>
      </c>
    </row>
    <row r="6" spans="1:6" x14ac:dyDescent="0.4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4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4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4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4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4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3" name="Button 3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topLeftCell="A7" workbookViewId="0">
      <selection activeCell="H25" sqref="H25"/>
    </sheetView>
  </sheetViews>
  <sheetFormatPr defaultRowHeight="17.399999999999999" x14ac:dyDescent="0.4"/>
  <cols>
    <col min="4" max="4" width="11.796875" bestFit="1" customWidth="1"/>
  </cols>
  <sheetData>
    <row r="1" spans="1:4" ht="21" x14ac:dyDescent="0.4">
      <c r="A1" s="48" t="s">
        <v>56</v>
      </c>
      <c r="B1" s="48"/>
      <c r="C1" s="48"/>
      <c r="D1" s="48"/>
    </row>
    <row r="3" spans="1:4" x14ac:dyDescent="0.4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4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4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4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4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4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4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4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주희 여</cp:lastModifiedBy>
  <dcterms:created xsi:type="dcterms:W3CDTF">2024-04-04T05:45:49Z</dcterms:created>
  <dcterms:modified xsi:type="dcterms:W3CDTF">2026-10-04T11:26:38Z</dcterms:modified>
</cp:coreProperties>
</file>