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조윤서\Desktop\"/>
    </mc:Choice>
  </mc:AlternateContent>
  <xr:revisionPtr revIDLastSave="0" documentId="8_{3A848316-CF20-4547-B163-A43FBDC46832}" xr6:coauthVersionLast="47" xr6:coauthVersionMax="47" xr10:uidLastSave="{00000000-0000-0000-0000-000000000000}"/>
  <bookViews>
    <workbookView xWindow="-108" yWindow="-108" windowWidth="23256" windowHeight="12576" firstSheet="3" activeTab="8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3" i="4"/>
  <c r="D36" i="4"/>
  <c r="J36" i="4"/>
  <c r="D23" i="4"/>
  <c r="K4" i="4"/>
  <c r="K5" i="4"/>
  <c r="K6" i="4"/>
  <c r="K7" i="4"/>
  <c r="K8" i="4"/>
  <c r="K9" i="4"/>
  <c r="K10" i="4"/>
  <c r="K11" i="4"/>
  <c r="K3" i="4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D22" i="5" s="1"/>
  <c r="C9" i="5"/>
  <c r="C22" i="5" s="1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<sst xmlns="http://schemas.openxmlformats.org/spreadsheetml/2006/main" count="292" uniqueCount="239">
  <si>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</si>
  <si>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</si>
  <si>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</si>
  <si>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</si>
  <si>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</si>
  <si>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</si>
  <si>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</si>
  <si>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</si>
  <si>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</si>
  <si>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</si>
  <si>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</si>
  <si>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</si>
  <si>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</si>
  <si>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</si>
  <si>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</si>
  <si>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</si>
  <si>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</si>
  <si>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</si>
  <si>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</si>
  <si>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</si>
  <si>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</si>
  <si>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</si>
  <si>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</si>
  <si>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</si>
  <si>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</si>
  <si>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</si>
  <si>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</si>
  <si>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</si>
  <si>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</si>
  <si>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</si>
  <si>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</si>
  <si>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</si>
  <si>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</si>
  <si>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</si>
  <si>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</si>
  <si>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</si>
  <si>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</si>
  <si>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</si>
  <si>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</si>
  <si>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</si>
  <si>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</si>
  <si>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</si>
  <si>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</si>
  <si>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</si>
  <si>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</si>
  <si>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</si>
  <si>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</si>
  <si>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</si>
  <si>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</si>
  <si>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</si>
  <si>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</si>
  <si>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</si>
  <si>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</si>
  <si>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</si>
  <si>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</si>
  <si>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</si>
  <si>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</si>
  <si>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</si>
  <si>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</si>
  <si>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</si>
  <si>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</si>
  <si>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</si>
  <si>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</si>
  <si>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</si>
  <si>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</si>
  <si>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</si>
  <si>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</si>
  <si>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</si>
  <si>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</si>
  <si>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</si>
  <si>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</si>
  <si>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</si>
  <si>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</si>
  <si>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</si>
  <si>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</si>
  <si>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</si>
  <si>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</si>
  <si>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</si>
  <si>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</si>
  <si>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</si>
  <si>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</si>
  <si>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</si>
  <si>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</si>
  <si>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</si>
  <si>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</si>
  <si>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</si>
  <si>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</si>
  <si>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</si>
  <si>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</si>
  <si>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</si>
  <si>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</si>
  <si>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</si>
  <si>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</si>
  <si>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</si>
  <si>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</si>
  <si>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</si>
  <si>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</si>
  <si>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</si>
  <si>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</si>
  <si>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</si>
  <si>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</si>
  <si>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</si>
  <si>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</si>
  <si>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</si>
  <si>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</si>
  <si>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</si>
  <si>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</si>
  <si>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</si>
  <si>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</si>
  <si>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</si>
  <si>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</si>
  <si>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</si>
  <si>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</si>
  <si>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</si>
  <si>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</si>
  <si>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</si>
  <si>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</si>
  <si>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</si>
  <si>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</si>
  <si>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</si>
  <si>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</si>
  <si>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</si>
  <si>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</si>
  <si>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</si>
  <si>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</si>
  <si>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</si>
  <si>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</si>
  <si>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</si>
  <si>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</si>
  <si>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</si>
  <si>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</si>
  <si>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</si>
  <si>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</si>
  <si>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</si>
  <si>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</si>
  <si>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</si>
  <si>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</si>
  <si>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</si>
  <si>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</si>
  <si>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</si>
  <si>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</si>
  <si>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</si>
  <si>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</si>
  <si>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</si>
  <si>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</si>
  <si>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</si>
  <si>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</si>
  <si>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</si>
  <si>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</si>
  <si>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</si>
  <si>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</si>
  <si>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</si>
  <si>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</si>
  <si>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</si>
  <si>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</si>
  <si>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</si>
  <si>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</si>
  <si>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</si>
  <si>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</si>
  <si>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</si>
  <si>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</si>
  <si>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</si>
  <si>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</si>
  <si>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</si>
  <si>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</si>
  <si>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</si>
  <si>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</si>
  <si>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</si>
  <si>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</si>
  <si>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</si>
  <si>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</si>
  <si>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</si>
  <si>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</si>
  <si>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</si>
  <si>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</si>
  <si>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</si>
  <si>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</si>
  <si>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</si>
  <si>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</si>
  <si>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</si>
  <si>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</si>
  <si>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</si>
  <si>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</si>
  <si>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</si>
  <si>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</si>
  <si>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</si>
  <si>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</si>
  <si>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</si>
  <si>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</si>
  <si>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</si>
  <si>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</si>
  <si>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</si>
  <si>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</si>
  <si>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</si>
  <si>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</si>
  <si>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</si>
  <si>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</si>
  <si>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</si>
  <si>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</si>
  <si>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</si>
  <si>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</si>
  <si>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</si>
  <si>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</si>
  <si>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</si>
  <si>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</si>
  <si>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</si>
  <si>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</si>
  <si>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</si>
  <si>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</si>
  <si>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조윤서 날짜 2026-04-21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</si>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</sst>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65951"/>
        <c:axId val="375471711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375471711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75465951"/>
        <c:crosses val="max"/>
        <c:crossBetween val="between"/>
        <c:majorUnit val="20"/>
      </c:valAx>
      <c:catAx>
        <c:axId val="3754659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547171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2CE86959-3364-E551-117C-7074433796ED}"/>
            </a:ext>
          </a:extLst>
        </xdr:cNvPr>
        <xdr:cNvSpPr/>
      </xdr:nvSpPr>
      <xdr:spPr>
        <a:xfrm>
          <a:off x="1478280" y="2697480"/>
          <a:ext cx="9372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A4" sqref="A4:G8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218</v>
      </c>
      <c r="B3" s="2" t="s">
        <v>219</v>
      </c>
      <c r="C3" s="2" t="s">
        <v>220</v>
      </c>
      <c r="D3" s="2" t="s">
        <v>221</v>
      </c>
      <c r="E3" s="2" t="s">
        <v>222</v>
      </c>
      <c r="F3" s="2" t="s">
        <v>1</v>
      </c>
      <c r="G3" s="2" t="s">
        <v>223</v>
      </c>
    </row>
    <row r="4" spans="1:7" x14ac:dyDescent="0.4">
      <c r="A4" s="2" t="s">
        <v>224</v>
      </c>
      <c r="B4" s="2" t="s">
        <v>229</v>
      </c>
      <c r="C4" s="2" t="s">
        <v>234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225</v>
      </c>
      <c r="B5" s="2" t="s">
        <v>230</v>
      </c>
      <c r="C5" s="2" t="s">
        <v>235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226</v>
      </c>
      <c r="B6" s="2" t="s">
        <v>231</v>
      </c>
      <c r="C6" s="2" t="s">
        <v>236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227</v>
      </c>
      <c r="B7" s="2" t="s">
        <v>232</v>
      </c>
      <c r="C7" s="2" t="s">
        <v>237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228</v>
      </c>
      <c r="B8" s="2" t="s">
        <v>233</v>
      </c>
      <c r="C8" s="2" t="s">
        <v>238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sqref="A1:XFD1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24" t="s">
        <v>195</v>
      </c>
      <c r="B1" s="24"/>
      <c r="C1" s="24"/>
      <c r="D1" s="24"/>
      <c r="E1" s="24"/>
      <c r="F1" s="24"/>
    </row>
    <row r="2" spans="1:6" ht="18.600000000000001" thickTop="1" thickBot="1" x14ac:dyDescent="0.45"/>
    <row r="3" spans="1:6" x14ac:dyDescent="0.4">
      <c r="A3" s="27" t="s">
        <v>2</v>
      </c>
      <c r="B3" s="28" t="s">
        <v>3</v>
      </c>
      <c r="C3" s="28" t="s">
        <v>7</v>
      </c>
      <c r="D3" s="28" t="s">
        <v>4</v>
      </c>
      <c r="E3" s="28" t="s">
        <v>6</v>
      </c>
      <c r="F3" s="29" t="s">
        <v>5</v>
      </c>
    </row>
    <row r="4" spans="1:6" x14ac:dyDescent="0.4">
      <c r="A4" s="30" t="s">
        <v>8</v>
      </c>
      <c r="B4" s="25">
        <v>36923</v>
      </c>
      <c r="C4" s="4" t="s">
        <v>15</v>
      </c>
      <c r="D4" s="26">
        <v>57381</v>
      </c>
      <c r="E4" s="4">
        <v>1.65</v>
      </c>
      <c r="F4" s="31">
        <v>524587</v>
      </c>
    </row>
    <row r="5" spans="1:6" x14ac:dyDescent="0.4">
      <c r="A5" s="30" t="s">
        <v>9</v>
      </c>
      <c r="B5" s="25">
        <v>34977</v>
      </c>
      <c r="C5" s="4" t="s">
        <v>16</v>
      </c>
      <c r="D5" s="26">
        <v>63149</v>
      </c>
      <c r="E5" s="4">
        <v>0.92</v>
      </c>
      <c r="F5" s="31">
        <v>468014</v>
      </c>
    </row>
    <row r="6" spans="1:6" x14ac:dyDescent="0.4">
      <c r="A6" s="30" t="s">
        <v>10</v>
      </c>
      <c r="B6" s="25">
        <v>35919</v>
      </c>
      <c r="C6" s="4" t="s">
        <v>17</v>
      </c>
      <c r="D6" s="26">
        <v>43682</v>
      </c>
      <c r="E6" s="4">
        <v>1.18</v>
      </c>
      <c r="F6" s="31">
        <v>738992</v>
      </c>
    </row>
    <row r="7" spans="1:6" x14ac:dyDescent="0.4">
      <c r="A7" s="30" t="s">
        <v>11</v>
      </c>
      <c r="B7" s="25">
        <v>41376</v>
      </c>
      <c r="C7" s="4" t="s">
        <v>18</v>
      </c>
      <c r="D7" s="26">
        <v>50075</v>
      </c>
      <c r="E7" s="4">
        <v>1.27</v>
      </c>
      <c r="F7" s="31">
        <v>506347</v>
      </c>
    </row>
    <row r="8" spans="1:6" x14ac:dyDescent="0.4">
      <c r="A8" s="30" t="s">
        <v>12</v>
      </c>
      <c r="B8" s="25">
        <v>38598</v>
      </c>
      <c r="C8" s="4" t="s">
        <v>19</v>
      </c>
      <c r="D8" s="26">
        <v>43908</v>
      </c>
      <c r="E8" s="4">
        <v>1.52</v>
      </c>
      <c r="F8" s="31">
        <v>313363</v>
      </c>
    </row>
    <row r="9" spans="1:6" x14ac:dyDescent="0.4">
      <c r="A9" s="30" t="s">
        <v>13</v>
      </c>
      <c r="B9" s="25">
        <v>39619</v>
      </c>
      <c r="C9" s="4" t="s">
        <v>20</v>
      </c>
      <c r="D9" s="26">
        <v>49381</v>
      </c>
      <c r="E9" s="4">
        <v>1.49</v>
      </c>
      <c r="F9" s="31">
        <v>638245</v>
      </c>
    </row>
    <row r="10" spans="1:6" ht="18" thickBot="1" x14ac:dyDescent="0.45">
      <c r="A10" s="32" t="s">
        <v>14</v>
      </c>
      <c r="B10" s="33">
        <v>37956</v>
      </c>
      <c r="C10" s="34" t="s">
        <v>21</v>
      </c>
      <c r="D10" s="35">
        <v>56317</v>
      </c>
      <c r="E10" s="34">
        <v>1.28</v>
      </c>
      <c r="F10" s="3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A4" sqref="A4:F15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17" t="s">
        <v>22</v>
      </c>
      <c r="B1" s="17"/>
      <c r="C1" s="17"/>
      <c r="D1" s="17"/>
      <c r="E1" s="17"/>
      <c r="F1" s="17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25" workbookViewId="0">
      <selection activeCell="M7" sqref="M7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4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4">
      <c r="A3" s="4" t="s">
        <v>182</v>
      </c>
      <c r="B3" s="4" t="s">
        <v>183</v>
      </c>
      <c r="C3" s="4">
        <v>120</v>
      </c>
      <c r="D3" s="15">
        <f>IF(AND(MID(A3,3,1)="R",B3="세미나"),30%,15%)</f>
        <v>0.15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HLOOKUP(_xlfn.RANK.EQ(J3,$J$3:$J$11,0),$G$14:$J$15,2,1)</f>
        <v>B</v>
      </c>
    </row>
    <row r="4" spans="1:11" x14ac:dyDescent="0.4">
      <c r="A4" s="4" t="s">
        <v>191</v>
      </c>
      <c r="B4" s="4" t="s">
        <v>184</v>
      </c>
      <c r="C4" s="4">
        <v>100</v>
      </c>
      <c r="D4" s="15">
        <f t="shared" ref="D4:D11" si="0">IF(AND(MID(A4,3,1)="R",B4="세미나"),30%,15%)</f>
        <v>0.3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HLOOKUP(_xlfn.RANK.EQ(J4,$J$3:$J$11,0),$G$14:$J$15,2,1)</f>
        <v>D</v>
      </c>
    </row>
    <row r="5" spans="1:11" x14ac:dyDescent="0.4">
      <c r="A5" s="4" t="s">
        <v>185</v>
      </c>
      <c r="B5" s="4" t="s">
        <v>183</v>
      </c>
      <c r="C5" s="4">
        <v>150</v>
      </c>
      <c r="D5" s="15">
        <f t="shared" si="0"/>
        <v>0.15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193</v>
      </c>
      <c r="B6" s="4" t="s">
        <v>183</v>
      </c>
      <c r="C6" s="4">
        <v>180</v>
      </c>
      <c r="D6" s="15">
        <f t="shared" si="0"/>
        <v>0.15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186</v>
      </c>
      <c r="B7" s="4" t="s">
        <v>184</v>
      </c>
      <c r="C7" s="4">
        <v>130</v>
      </c>
      <c r="D7" s="15">
        <f t="shared" si="0"/>
        <v>0.3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187</v>
      </c>
      <c r="B8" s="4" t="s">
        <v>184</v>
      </c>
      <c r="C8" s="4">
        <v>120</v>
      </c>
      <c r="D8" s="15">
        <f t="shared" si="0"/>
        <v>0.15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188</v>
      </c>
      <c r="B9" s="4" t="s">
        <v>189</v>
      </c>
      <c r="C9" s="4">
        <v>160</v>
      </c>
      <c r="D9" s="15">
        <f t="shared" si="0"/>
        <v>0.15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190</v>
      </c>
      <c r="B10" s="4" t="s">
        <v>189</v>
      </c>
      <c r="C10" s="4">
        <v>150</v>
      </c>
      <c r="D10" s="15">
        <f t="shared" si="0"/>
        <v>0.15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192</v>
      </c>
      <c r="B11" s="4" t="s">
        <v>184</v>
      </c>
      <c r="C11" s="4">
        <v>180</v>
      </c>
      <c r="D11" s="15">
        <f t="shared" si="0"/>
        <v>0.15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123</v>
      </c>
      <c r="B13" s="13" t="s">
        <v>125</v>
      </c>
      <c r="F13" t="s">
        <v>109</v>
      </c>
    </row>
    <row r="14" spans="1:11" x14ac:dyDescent="0.4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4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4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4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4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4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4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4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4">
      <c r="A23" s="18" t="s">
        <v>138</v>
      </c>
      <c r="B23" s="19"/>
      <c r="C23" s="20"/>
      <c r="D23" s="6">
        <f>ROUNDDOWN(DAVERAGE(A14:D22,4,F22:F23),-2)</f>
        <v>63300</v>
      </c>
      <c r="F23" s="4" t="s">
        <v>128</v>
      </c>
    </row>
    <row r="25" spans="1:9" x14ac:dyDescent="0.4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4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4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4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4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4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4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4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4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4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2" t="s">
        <v>177</v>
      </c>
      <c r="K34" s="23"/>
      <c r="L34" s="23"/>
    </row>
    <row r="35" spans="1:12" x14ac:dyDescent="0.4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3"/>
      <c r="K35" s="23"/>
      <c r="L35" s="23"/>
    </row>
    <row r="36" spans="1:12" x14ac:dyDescent="0.4">
      <c r="A36" s="18" t="s">
        <v>158</v>
      </c>
      <c r="B36" s="19"/>
      <c r="C36" s="20"/>
      <c r="D36" s="15">
        <f>COUNTIF(D27:D35,"&gt;=3000000")/COUNT(C27:C35)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21" t="str">
        <f>INDEX(F27:F36,MATCH(DMAX(F26:I36,3,G26:G27),H27:H36,1))</f>
        <v>아반스</v>
      </c>
      <c r="K36" s="21"/>
      <c r="L36" s="21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topLeftCell="A7" workbookViewId="0">
      <selection activeCell="A4" sqref="A4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17" t="s">
        <v>66</v>
      </c>
      <c r="B1" s="17"/>
      <c r="C1" s="17"/>
      <c r="D1" s="17"/>
      <c r="E1" s="17"/>
      <c r="F1" s="17"/>
      <c r="G1" s="17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37" t="s">
        <v>200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37" t="s">
        <v>196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37" t="s">
        <v>201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37" t="s">
        <v>197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38"/>
      <c r="B19" s="40" t="s">
        <v>202</v>
      </c>
      <c r="C19" s="39"/>
      <c r="D19" s="39"/>
      <c r="E19" s="39"/>
      <c r="F19" s="39">
        <f>SUBTOTAL(4,F15:F18)</f>
        <v>139</v>
      </c>
      <c r="G19" s="39"/>
    </row>
    <row r="20" spans="1:7" outlineLevel="1" x14ac:dyDescent="0.4">
      <c r="A20" s="38"/>
      <c r="B20" s="40" t="s">
        <v>198</v>
      </c>
      <c r="C20" s="39">
        <f>SUBTOTAL(1,C15:C18)</f>
        <v>836.25</v>
      </c>
      <c r="D20" s="39">
        <f>SUBTOTAL(1,D15:D18)</f>
        <v>1187.25</v>
      </c>
      <c r="E20" s="39"/>
      <c r="F20" s="39"/>
      <c r="G20" s="39"/>
    </row>
    <row r="21" spans="1:7" x14ac:dyDescent="0.4">
      <c r="A21" s="38"/>
      <c r="B21" s="40" t="s">
        <v>203</v>
      </c>
      <c r="C21" s="39"/>
      <c r="D21" s="39"/>
      <c r="E21" s="39"/>
      <c r="F21" s="39">
        <f>SUBTOTAL(4,F4:F18)</f>
        <v>196</v>
      </c>
      <c r="G21" s="39"/>
    </row>
    <row r="22" spans="1:7" x14ac:dyDescent="0.4">
      <c r="A22" s="38"/>
      <c r="B22" s="40" t="s">
        <v>199</v>
      </c>
      <c r="C22" s="39">
        <f>SUBTOTAL(1,C4:C18)</f>
        <v>600.81818181818187</v>
      </c>
      <c r="D22" s="39">
        <f>SUBTOTAL(1,D4:D18)</f>
        <v>874.72727272727275</v>
      </c>
      <c r="E22" s="39"/>
      <c r="F22" s="39"/>
      <c r="G22" s="39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3249-EA10-4F20-A874-7665F62FE992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46" t="s">
        <v>211</v>
      </c>
      <c r="C2" s="47"/>
      <c r="D2" s="53"/>
      <c r="E2" s="53"/>
      <c r="F2" s="53"/>
    </row>
    <row r="3" spans="2:6" collapsed="1" x14ac:dyDescent="0.4">
      <c r="B3" s="45"/>
      <c r="C3" s="45"/>
      <c r="D3" s="54" t="s">
        <v>213</v>
      </c>
      <c r="E3" s="54" t="s">
        <v>208</v>
      </c>
      <c r="F3" s="54" t="s">
        <v>210</v>
      </c>
    </row>
    <row r="4" spans="2:6" ht="46.8" hidden="1" outlineLevel="1" x14ac:dyDescent="0.4">
      <c r="B4" s="49"/>
      <c r="C4" s="49"/>
      <c r="D4" s="41"/>
      <c r="E4" s="56" t="s">
        <v>209</v>
      </c>
      <c r="F4" s="56" t="s">
        <v>209</v>
      </c>
    </row>
    <row r="5" spans="2:6" x14ac:dyDescent="0.4">
      <c r="B5" s="50" t="s">
        <v>212</v>
      </c>
      <c r="C5" s="51"/>
      <c r="D5" s="48"/>
      <c r="E5" s="48"/>
      <c r="F5" s="48"/>
    </row>
    <row r="6" spans="2:6" outlineLevel="1" x14ac:dyDescent="0.4">
      <c r="B6" s="49"/>
      <c r="C6" s="49" t="s">
        <v>204</v>
      </c>
      <c r="D6" s="42">
        <v>0.15</v>
      </c>
      <c r="E6" s="55">
        <v>0.18</v>
      </c>
      <c r="F6" s="55">
        <v>0.12</v>
      </c>
    </row>
    <row r="7" spans="2:6" x14ac:dyDescent="0.4">
      <c r="B7" s="50" t="s">
        <v>214</v>
      </c>
      <c r="C7" s="51"/>
      <c r="D7" s="48"/>
      <c r="E7" s="48"/>
      <c r="F7" s="48"/>
    </row>
    <row r="8" spans="2:6" outlineLevel="1" x14ac:dyDescent="0.4">
      <c r="B8" s="49"/>
      <c r="C8" s="49" t="s">
        <v>205</v>
      </c>
      <c r="D8" s="43">
        <v>1622205</v>
      </c>
      <c r="E8" s="43">
        <v>1946646</v>
      </c>
      <c r="F8" s="43">
        <v>1297764</v>
      </c>
    </row>
    <row r="9" spans="2:6" outlineLevel="1" x14ac:dyDescent="0.4">
      <c r="B9" s="49"/>
      <c r="C9" s="49" t="s">
        <v>206</v>
      </c>
      <c r="D9" s="43">
        <v>1917855</v>
      </c>
      <c r="E9" s="43">
        <v>2301426</v>
      </c>
      <c r="F9" s="43">
        <v>1534284</v>
      </c>
    </row>
    <row r="10" spans="2:6" ht="18" outlineLevel="1" thickBot="1" x14ac:dyDescent="0.45">
      <c r="B10" s="52"/>
      <c r="C10" s="52" t="s">
        <v>207</v>
      </c>
      <c r="D10" s="44">
        <v>1951380</v>
      </c>
      <c r="E10" s="44">
        <v>2341656</v>
      </c>
      <c r="F10" s="44">
        <v>1561104</v>
      </c>
    </row>
    <row r="11" spans="2:6" x14ac:dyDescent="0.4">
      <c r="B11" t="s">
        <v>215</v>
      </c>
    </row>
    <row r="12" spans="2:6" x14ac:dyDescent="0.4">
      <c r="B12" t="s">
        <v>216</v>
      </c>
    </row>
    <row r="13" spans="2:6" x14ac:dyDescent="0.4">
      <c r="B13" t="s">
        <v>217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17" t="s">
        <v>88</v>
      </c>
      <c r="B1" s="17"/>
      <c r="C1" s="17"/>
      <c r="D1" s="17"/>
      <c r="E1" s="17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21" t="s">
        <v>95</v>
      </c>
      <c r="B8" s="21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21" t="s">
        <v>96</v>
      </c>
      <c r="B13" s="21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21" t="s">
        <v>97</v>
      </c>
      <c r="B18" s="21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조윤서" comment="만든 사람 조윤서 날짜 2026-04-21">
      <inputCells r="G4" val="0.18" numFmtId="9"/>
    </scenario>
    <scenario name="세율인하" locked="1" count="1" user="조윤서" comment="만든 사람 조윤서 날짜 2026-04-21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A3" sqref="A3:F3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17" t="s">
        <v>40</v>
      </c>
      <c r="B1" s="17"/>
      <c r="C1" s="17"/>
      <c r="D1" s="17"/>
      <c r="E1" s="17"/>
      <c r="F1" s="17"/>
    </row>
    <row r="3" spans="1:6" x14ac:dyDescent="0.4">
      <c r="A3" s="57" t="s">
        <v>41</v>
      </c>
      <c r="B3" s="57" t="s">
        <v>42</v>
      </c>
      <c r="C3" s="57" t="s">
        <v>44</v>
      </c>
      <c r="D3" s="57" t="s">
        <v>43</v>
      </c>
      <c r="E3" s="57" t="s">
        <v>45</v>
      </c>
      <c r="F3" s="57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abSelected="1" topLeftCell="A10" workbookViewId="0">
      <selection activeCell="J23" sqref="J23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17" t="s">
        <v>56</v>
      </c>
      <c r="B1" s="17"/>
      <c r="C1" s="17"/>
      <c r="D1" s="17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영주 송</cp:lastModifiedBy>
  <dcterms:created xsi:type="dcterms:W3CDTF">2024-04-04T05:45:49Z</dcterms:created>
  <dcterms:modified xsi:type="dcterms:W3CDTF">2026-04-21T14:10:03Z</dcterms:modified>
</cp:coreProperties>
</file>