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 codeName="{657A6CF4-780A-29F0-665F-34B82A1D2417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20C9B4-52BF-4BE1-8623-4C1061D9416E}" xr6:coauthVersionLast="47" xr6:coauthVersionMax="47" xr10:uidLastSave="{00000000-0000-0000-0000-000000000000}"/>
  <bookViews>
    <workbookView xWindow="5760" yWindow="60" windowWidth="17280" windowHeight="8880" firstSheet="1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_xleta.T" hidden="1" xlm="1">#NAME?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D22" i="5" s="1"/>
  <c r="C9" i="5"/>
  <c r="J36" i="4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C22" i="5" l="1"/>
  <c r="E15" i="6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<sst xmlns="http://schemas.openxmlformats.org/spreadsheetml/2006/main" count="292" uniqueCount="239">
  <si>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</si>
  <si>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</si>
  <si>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</si>
  <si>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</si>
  <si>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</si>
  <si>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</si>
  <si>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</si>
  <si>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</si>
  <si>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</si>
  <si>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</si>
  <si>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</si>
  <si>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</si>
  <si>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</si>
  <si>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</si>
  <si>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</si>
  <si>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</si>
  <si>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</si>
  <si>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</si>
  <si>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</si>
  <si>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</si>
  <si>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</si>
  <si>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</si>
  <si>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</si>
  <si>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</si>
  <si>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</si>
  <si>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</si>
  <si>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</si>
  <si>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</si>
  <si>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</si>
  <si>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</si>
  <si>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</si>
  <si>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</si>
  <si>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</si>
  <si>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</si>
  <si>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</si>
  <si>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</si>
  <si>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</si>
  <si>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</si>
  <si>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</si>
  <si>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</si>
  <si>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</si>
  <si>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</si>
  <si>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</si>
  <si>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</si>
  <si>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</si>
  <si>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</si>
  <si>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</si>
  <si>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</si>
  <si>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</si>
  <si>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</si>
  <si>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</si>
  <si>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</si>
  <si>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</si>
  <si>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</si>
  <si>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</si>
  <si>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</si>
  <si>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</si>
  <si>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</si>
  <si>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</si>
  <si>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</si>
  <si>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</si>
  <si>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</si>
  <si>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</si>
  <si>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</si>
  <si>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</si>
  <si>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</si>
  <si>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</si>
  <si>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</si>
  <si>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</si>
  <si>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</si>
  <si>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</si>
  <si>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</si>
  <si>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</si>
  <si>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</si>
  <si>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</si>
  <si>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</si>
  <si>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</si>
  <si>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</si>
  <si>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</si>
  <si>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</si>
  <si>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</si>
  <si>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</si>
  <si>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</si>
  <si>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</si>
  <si>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</si>
  <si>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</si>
  <si>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</si>
  <si>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</si>
  <si>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</si>
  <si>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</si>
  <si>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</si>
  <si>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</si>
  <si>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</si>
  <si>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</si>
  <si>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</si>
  <si>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</si>
  <si>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</si>
  <si>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</si>
  <si>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</si>
  <si>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</si>
  <si>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</si>
  <si>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</si>
  <si>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</si>
  <si>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</si>
  <si>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</si>
  <si>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</si>
  <si>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</si>
  <si>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</si>
  <si>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</si>
  <si>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</si>
  <si>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</si>
  <si>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</si>
  <si>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</si>
  <si>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</si>
  <si>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</si>
  <si>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</si>
  <si>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</si>
  <si>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</si>
  <si>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</si>
  <si>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</si>
  <si>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</si>
  <si>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</si>
  <si>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</si>
  <si>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</si>
  <si>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</si>
  <si>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</si>
  <si>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</si>
  <si>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</si>
  <si>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</si>
  <si>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</si>
  <si>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</si>
  <si>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</si>
  <si>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</si>
  <si>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</si>
  <si>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</si>
  <si>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</si>
  <si>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</si>
  <si>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</si>
  <si>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</si>
  <si>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</si>
  <si>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</si>
  <si>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</si>
  <si>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</si>
  <si>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</si>
  <si>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</si>
  <si>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</si>
  <si>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</si>
  <si>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</si>
  <si>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</si>
  <si>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</si>
  <si>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</si>
  <si>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</si>
  <si>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</si>
  <si>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</si>
  <si>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</si>
  <si>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</si>
  <si>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</si>
  <si>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</si>
  <si>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</si>
  <si>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</si>
  <si>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</si>
  <si>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</si>
  <si>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</si>
  <si>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</si>
  <si>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</si>
  <si>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</si>
  <si>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</si>
  <si>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</si>
  <si>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</si>
  <si>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</si>
  <si>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</si>
  <si>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</si>
  <si>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</si>
  <si>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</si>
  <si>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</si>
  <si>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</si>
  <si>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</si>
  <si>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</si>
  <si>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</si>
  <si>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</si>
  <si>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</si>
  <si>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</si>
  <si>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</si>
  <si>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</si>
  <si>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</si>
  <si>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</si>
  <si>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</si>
  <si>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</si>
  <si>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</si>
  <si>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</si>
  <si>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</si>
  <si>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</si>
  <si>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</si>
  <si>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</si>
  <si>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</si>
  <si>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</si>
  <si>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</si>
  <si>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</si>
  <si>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</si>
  <si>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</si>
  <si>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</si>
  <si>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</si>
  <si>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</si>
  <si>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</si>
  <si>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</si>
  <si>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</si>
  <si>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</si>
  <si>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</si>
  <si>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</si>
  <si>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</si>
  <si>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</si>
  <si>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</si>
  <si>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</si>
  <si>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</si>
  <si>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</si>
  <si>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</si>
  <si>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</si>
  <si>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</si>
  <si>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</si>
  <si>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</si>
  <si>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</si>
  <si>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</si>
  <si>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</si>
  <si>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</si>
  <si>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</si>
  <si>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</si>
  <si>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</si>
  <si>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</si>
  <si>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</si>
  <si>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</si>
  <si>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user 날짜 2026-01-17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</si>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</sst>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8" fillId="3" borderId="1" xfId="4" applyBorder="1" applyAlignment="1">
      <alignment horizontal="center"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423"/>
        <c:axId val="102127743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02127743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2111423"/>
        <c:crosses val="max"/>
        <c:crossBetween val="between"/>
        <c:majorUnit val="20"/>
      </c:valAx>
      <c:catAx>
        <c:axId val="102111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127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12</xdr:row>
          <xdr:rowOff>15240</xdr:rowOff>
        </xdr:from>
        <xdr:to>
          <xdr:col>1</xdr:col>
          <xdr:colOff>777240</xdr:colOff>
          <xdr:row>13</xdr:row>
          <xdr:rowOff>205740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7620</xdr:colOff>
      <xdr:row>12</xdr:row>
      <xdr:rowOff>7620</xdr:rowOff>
    </xdr:from>
    <xdr:to>
      <xdr:col>3</xdr:col>
      <xdr:colOff>0</xdr:colOff>
      <xdr:row>13</xdr:row>
      <xdr:rowOff>213360</xdr:rowOff>
    </xdr:to>
    <xdr:sp macro="[0]!셀스타일" textlink="">
      <xdr:nvSpPr>
        <xdr:cNvPr id="3" name="사각형: 빗면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485900" y="2705100"/>
          <a:ext cx="929640" cy="42672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G8"/>
  <sheetViews>
    <sheetView workbookViewId="0">
      <selection activeCell="E13" sqref="E13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1</v>
      </c>
      <c r="G3" s="2" t="s">
        <v>200</v>
      </c>
    </row>
    <row r="4" spans="1:7" x14ac:dyDescent="0.4">
      <c r="A4" s="2" t="s">
        <v>201</v>
      </c>
      <c r="B4" s="2" t="s">
        <v>206</v>
      </c>
      <c r="C4" s="2" t="s">
        <v>211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202</v>
      </c>
      <c r="B5" s="2" t="s">
        <v>207</v>
      </c>
      <c r="C5" s="2" t="s">
        <v>212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203</v>
      </c>
      <c r="B6" s="2" t="s">
        <v>208</v>
      </c>
      <c r="C6" s="2" t="s">
        <v>213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204</v>
      </c>
      <c r="B7" s="2" t="s">
        <v>209</v>
      </c>
      <c r="C7" s="2" t="s">
        <v>214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205</v>
      </c>
      <c r="B8" s="2" t="s">
        <v>210</v>
      </c>
      <c r="C8" s="2" t="s">
        <v>215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F10"/>
  <sheetViews>
    <sheetView tabSelected="1" workbookViewId="0">
      <selection activeCell="H7" sqref="H7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48" t="s">
        <v>216</v>
      </c>
      <c r="B1" s="48"/>
      <c r="C1" s="48"/>
      <c r="D1" s="48"/>
      <c r="E1" s="48"/>
      <c r="F1" s="48"/>
    </row>
    <row r="2" spans="1:6" ht="18.600000000000001" thickTop="1" thickBot="1" x14ac:dyDescent="0.45"/>
    <row r="3" spans="1:6" x14ac:dyDescent="0.4">
      <c r="A3" s="19" t="s">
        <v>2</v>
      </c>
      <c r="B3" s="20" t="s">
        <v>3</v>
      </c>
      <c r="C3" s="20" t="s">
        <v>7</v>
      </c>
      <c r="D3" s="20" t="s">
        <v>4</v>
      </c>
      <c r="E3" s="20" t="s">
        <v>6</v>
      </c>
      <c r="F3" s="21" t="s">
        <v>5</v>
      </c>
    </row>
    <row r="4" spans="1:6" x14ac:dyDescent="0.4">
      <c r="A4" s="22" t="s">
        <v>8</v>
      </c>
      <c r="B4" s="17">
        <v>36923</v>
      </c>
      <c r="C4" s="4" t="s">
        <v>15</v>
      </c>
      <c r="D4" s="18">
        <v>57381</v>
      </c>
      <c r="E4" s="4">
        <v>1.65</v>
      </c>
      <c r="F4" s="23">
        <v>524587</v>
      </c>
    </row>
    <row r="5" spans="1:6" x14ac:dyDescent="0.4">
      <c r="A5" s="22" t="s">
        <v>9</v>
      </c>
      <c r="B5" s="17">
        <v>34977</v>
      </c>
      <c r="C5" s="4" t="s">
        <v>16</v>
      </c>
      <c r="D5" s="18">
        <v>63149</v>
      </c>
      <c r="E5" s="4">
        <v>0.92</v>
      </c>
      <c r="F5" s="23">
        <v>468014</v>
      </c>
    </row>
    <row r="6" spans="1:6" x14ac:dyDescent="0.4">
      <c r="A6" s="22" t="s">
        <v>10</v>
      </c>
      <c r="B6" s="17">
        <v>35919</v>
      </c>
      <c r="C6" s="4" t="s">
        <v>17</v>
      </c>
      <c r="D6" s="18">
        <v>43682</v>
      </c>
      <c r="E6" s="4">
        <v>1.18</v>
      </c>
      <c r="F6" s="23">
        <v>738992</v>
      </c>
    </row>
    <row r="7" spans="1:6" x14ac:dyDescent="0.4">
      <c r="A7" s="22" t="s">
        <v>11</v>
      </c>
      <c r="B7" s="17">
        <v>41376</v>
      </c>
      <c r="C7" s="4" t="s">
        <v>18</v>
      </c>
      <c r="D7" s="18">
        <v>50075</v>
      </c>
      <c r="E7" s="4">
        <v>1.27</v>
      </c>
      <c r="F7" s="23">
        <v>506347</v>
      </c>
    </row>
    <row r="8" spans="1:6" x14ac:dyDescent="0.4">
      <c r="A8" s="22" t="s">
        <v>12</v>
      </c>
      <c r="B8" s="17">
        <v>38598</v>
      </c>
      <c r="C8" s="4" t="s">
        <v>19</v>
      </c>
      <c r="D8" s="18">
        <v>43908</v>
      </c>
      <c r="E8" s="4">
        <v>1.52</v>
      </c>
      <c r="F8" s="23">
        <v>313363</v>
      </c>
    </row>
    <row r="9" spans="1:6" x14ac:dyDescent="0.4">
      <c r="A9" s="22" t="s">
        <v>13</v>
      </c>
      <c r="B9" s="17">
        <v>39619</v>
      </c>
      <c r="C9" s="4" t="s">
        <v>20</v>
      </c>
      <c r="D9" s="18">
        <v>49381</v>
      </c>
      <c r="E9" s="4">
        <v>1.49</v>
      </c>
      <c r="F9" s="23">
        <v>638245</v>
      </c>
    </row>
    <row r="10" spans="1:6" ht="18" thickBot="1" x14ac:dyDescent="0.45">
      <c r="A10" s="24" t="s">
        <v>14</v>
      </c>
      <c r="B10" s="25">
        <v>37956</v>
      </c>
      <c r="C10" s="26" t="s">
        <v>21</v>
      </c>
      <c r="D10" s="27">
        <v>56317</v>
      </c>
      <c r="E10" s="26">
        <v>1.28</v>
      </c>
      <c r="F10" s="28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15"/>
  <sheetViews>
    <sheetView workbookViewId="0">
      <selection sqref="A1:F1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49" t="s">
        <v>22</v>
      </c>
      <c r="B1" s="49"/>
      <c r="C1" s="49"/>
      <c r="D1" s="49"/>
      <c r="E1" s="49"/>
      <c r="F1" s="49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$F5&gt;AVERAGE($F$4:$F$15)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L36"/>
  <sheetViews>
    <sheetView topLeftCell="A22" workbookViewId="0">
      <selection activeCell="I40" sqref="I40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4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4">
      <c r="A3" s="4" t="s">
        <v>182</v>
      </c>
      <c r="B3" s="4" t="s">
        <v>183</v>
      </c>
      <c r="C3" s="4">
        <v>120</v>
      </c>
      <c r="D3" s="4" t="str">
        <f>IF(AND(MID(A3, 3, 1)="R", B3 = "세미나"), "30%", 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 $J$3:$J$11,0), $G$14:$J$15, 2)</f>
        <v>B</v>
      </c>
    </row>
    <row r="4" spans="1:11" x14ac:dyDescent="0.4">
      <c r="A4" s="4" t="s">
        <v>191</v>
      </c>
      <c r="B4" s="4" t="s">
        <v>184</v>
      </c>
      <c r="C4" s="4">
        <v>100</v>
      </c>
      <c r="D4" s="4" t="str">
        <f t="shared" ref="D4:D11" si="0">IF(AND(MID(A4, 3, 1)="R", B4 = "세미나"), "30%", 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 $J$3:$J$11,0), $G$14:$J$15, 2)</f>
        <v>D</v>
      </c>
    </row>
    <row r="5" spans="1:11" x14ac:dyDescent="0.4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123</v>
      </c>
      <c r="B13" s="13" t="s">
        <v>125</v>
      </c>
      <c r="F13" t="s">
        <v>109</v>
      </c>
    </row>
    <row r="14" spans="1:11" x14ac:dyDescent="0.4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4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4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4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4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4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4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4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4">
      <c r="A23" s="50" t="s">
        <v>138</v>
      </c>
      <c r="B23" s="51"/>
      <c r="C23" s="52"/>
      <c r="D23" s="6">
        <f>ROUNDDOWN(DAVERAGE(A14:D22, 4, F22:F23), -2)</f>
        <v>63300</v>
      </c>
      <c r="F23" s="4" t="s">
        <v>128</v>
      </c>
    </row>
    <row r="25" spans="1:9" x14ac:dyDescent="0.4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4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4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4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4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4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4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4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4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4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54" t="s">
        <v>177</v>
      </c>
      <c r="K34" s="55"/>
      <c r="L34" s="55"/>
    </row>
    <row r="35" spans="1:12" x14ac:dyDescent="0.4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55"/>
      <c r="K35" s="55"/>
      <c r="L35" s="55"/>
    </row>
    <row r="36" spans="1:12" x14ac:dyDescent="0.4">
      <c r="A36" s="50" t="s">
        <v>158</v>
      </c>
      <c r="B36" s="51"/>
      <c r="C36" s="52"/>
      <c r="D36" s="15">
        <f>COUNTIF(D27:D35, "&gt;=3000000") / 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53" t="str">
        <f>INDEX(F27:I36, MATCH(DMAX(F26:I36, 3, G26:G27), H27:H36,0), 1)</f>
        <v>아반스</v>
      </c>
      <c r="K36" s="53"/>
      <c r="L36" s="53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2"/>
  <sheetViews>
    <sheetView workbookViewId="0">
      <selection activeCell="I10" sqref="I10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49" t="s">
        <v>66</v>
      </c>
      <c r="B1" s="49"/>
      <c r="C1" s="49"/>
      <c r="D1" s="49"/>
      <c r="E1" s="49"/>
      <c r="F1" s="49"/>
      <c r="G1" s="49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29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29" t="s">
        <v>217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29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29" t="s">
        <v>218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2"/>
      <c r="B19" s="31" t="s">
        <v>223</v>
      </c>
      <c r="C19" s="30"/>
      <c r="D19" s="30"/>
      <c r="E19" s="30"/>
      <c r="F19" s="30">
        <f>SUBTOTAL(4,F15:F18)</f>
        <v>139</v>
      </c>
      <c r="G19" s="30"/>
    </row>
    <row r="20" spans="1:7" outlineLevel="1" x14ac:dyDescent="0.4">
      <c r="A20" s="2"/>
      <c r="B20" s="31" t="s">
        <v>219</v>
      </c>
      <c r="C20" s="30">
        <f>SUBTOTAL(1,C15:C18)</f>
        <v>836.25</v>
      </c>
      <c r="D20" s="30">
        <f>SUBTOTAL(1,D15:D18)</f>
        <v>1187.25</v>
      </c>
      <c r="E20" s="30"/>
      <c r="F20" s="30"/>
      <c r="G20" s="30"/>
    </row>
    <row r="21" spans="1:7" x14ac:dyDescent="0.4">
      <c r="A21" s="2"/>
      <c r="B21" s="31" t="s">
        <v>224</v>
      </c>
      <c r="C21" s="30"/>
      <c r="D21" s="30"/>
      <c r="E21" s="30"/>
      <c r="F21" s="30">
        <f>SUBTOTAL(4,F4:F18)</f>
        <v>196</v>
      </c>
      <c r="G21" s="30"/>
    </row>
    <row r="22" spans="1:7" x14ac:dyDescent="0.4">
      <c r="A22" s="2"/>
      <c r="B22" s="31" t="s">
        <v>220</v>
      </c>
      <c r="C22" s="30">
        <f>SUBTOTAL(1,C4:C18)</f>
        <v>600.81818181818187</v>
      </c>
      <c r="D22" s="30">
        <f>SUBTOTAL(1,D4:D18)</f>
        <v>874.72727272727275</v>
      </c>
      <c r="E22" s="30"/>
      <c r="F22" s="30"/>
      <c r="G22" s="30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15A0-57D3-40AE-A102-814B59E0391B}">
  <sheetPr codeName="Sheet6"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6" t="s">
        <v>232</v>
      </c>
      <c r="C2" s="37"/>
      <c r="D2" s="43"/>
      <c r="E2" s="43"/>
      <c r="F2" s="43"/>
    </row>
    <row r="3" spans="2:6" collapsed="1" x14ac:dyDescent="0.4">
      <c r="B3" s="35"/>
      <c r="C3" s="35"/>
      <c r="D3" s="44" t="s">
        <v>234</v>
      </c>
      <c r="E3" s="44" t="s">
        <v>229</v>
      </c>
      <c r="F3" s="44" t="s">
        <v>231</v>
      </c>
    </row>
    <row r="4" spans="2:6" ht="46.8" hidden="1" outlineLevel="1" x14ac:dyDescent="0.4">
      <c r="B4" s="39"/>
      <c r="C4" s="39"/>
      <c r="E4" s="46" t="s">
        <v>230</v>
      </c>
      <c r="F4" s="46" t="s">
        <v>230</v>
      </c>
    </row>
    <row r="5" spans="2:6" x14ac:dyDescent="0.4">
      <c r="B5" s="40" t="s">
        <v>233</v>
      </c>
      <c r="C5" s="41"/>
      <c r="D5" s="38"/>
      <c r="E5" s="38"/>
      <c r="F5" s="38"/>
    </row>
    <row r="6" spans="2:6" outlineLevel="1" x14ac:dyDescent="0.4">
      <c r="B6" s="39"/>
      <c r="C6" s="39" t="s">
        <v>225</v>
      </c>
      <c r="D6" s="32">
        <v>0.15</v>
      </c>
      <c r="E6" s="45">
        <v>0.18</v>
      </c>
      <c r="F6" s="45">
        <v>0.12</v>
      </c>
    </row>
    <row r="7" spans="2:6" x14ac:dyDescent="0.4">
      <c r="B7" s="40" t="s">
        <v>235</v>
      </c>
      <c r="C7" s="41"/>
      <c r="D7" s="38"/>
      <c r="E7" s="38"/>
      <c r="F7" s="38"/>
    </row>
    <row r="8" spans="2:6" outlineLevel="1" x14ac:dyDescent="0.4">
      <c r="B8" s="39"/>
      <c r="C8" s="39" t="s">
        <v>226</v>
      </c>
      <c r="D8" s="33">
        <v>1622205</v>
      </c>
      <c r="E8" s="33">
        <v>1946646</v>
      </c>
      <c r="F8" s="33">
        <v>1297764</v>
      </c>
    </row>
    <row r="9" spans="2:6" outlineLevel="1" x14ac:dyDescent="0.4">
      <c r="B9" s="39"/>
      <c r="C9" s="39" t="s">
        <v>227</v>
      </c>
      <c r="D9" s="33">
        <v>1917855</v>
      </c>
      <c r="E9" s="33">
        <v>2301426</v>
      </c>
      <c r="F9" s="33">
        <v>1534284</v>
      </c>
    </row>
    <row r="10" spans="2:6" ht="18" outlineLevel="1" thickBot="1" x14ac:dyDescent="0.45">
      <c r="B10" s="42"/>
      <c r="C10" s="42" t="s">
        <v>228</v>
      </c>
      <c r="D10" s="34">
        <v>1951380</v>
      </c>
      <c r="E10" s="34">
        <v>2341656</v>
      </c>
      <c r="F10" s="34">
        <v>1561104</v>
      </c>
    </row>
    <row r="11" spans="2:6" x14ac:dyDescent="0.4">
      <c r="B11" t="s">
        <v>236</v>
      </c>
    </row>
    <row r="12" spans="2:6" x14ac:dyDescent="0.4">
      <c r="B12" t="s">
        <v>237</v>
      </c>
    </row>
    <row r="13" spans="2:6" x14ac:dyDescent="0.4">
      <c r="B13" t="s">
        <v>238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7"/>
  <dimension ref="A1:G18"/>
  <sheetViews>
    <sheetView workbookViewId="0">
      <selection activeCell="E8" sqref="E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49" t="s">
        <v>88</v>
      </c>
      <c r="B1" s="49"/>
      <c r="C1" s="49"/>
      <c r="D1" s="49"/>
      <c r="E1" s="49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53" t="s">
        <v>95</v>
      </c>
      <c r="B8" s="53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53" t="s">
        <v>96</v>
      </c>
      <c r="B13" s="53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53" t="s">
        <v>97</v>
      </c>
      <c r="B18" s="53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user" comment="만든 사람 user 날짜 2026-01-17">
      <inputCells r="G4" val="0.18" numFmtId="9"/>
    </scenario>
    <scenario name="세율인하" locked="1" count="1" user="user" comment="만든 사람 user 날짜 2026-01-17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sheetPr codeName="Sheet8"/>
  <dimension ref="A1:F11"/>
  <sheetViews>
    <sheetView workbookViewId="0">
      <selection activeCell="C16" sqref="C16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49" t="s">
        <v>40</v>
      </c>
      <c r="B1" s="49"/>
      <c r="C1" s="49"/>
      <c r="D1" s="49"/>
      <c r="E1" s="49"/>
      <c r="F1" s="49"/>
    </row>
    <row r="3" spans="1:6" x14ac:dyDescent="0.4">
      <c r="A3" s="47" t="s">
        <v>41</v>
      </c>
      <c r="B3" s="47" t="s">
        <v>42</v>
      </c>
      <c r="C3" s="47" t="s">
        <v>44</v>
      </c>
      <c r="D3" s="47" t="s">
        <v>43</v>
      </c>
      <c r="E3" s="47" t="s">
        <v>45</v>
      </c>
      <c r="F3" s="47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 + C4 + D4 - 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 + C5 + D5 - 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실수령액">
                <anchor moveWithCells="1" sizeWithCells="1">
                  <from>
                    <xdr:col>1</xdr:col>
                    <xdr:colOff>7620</xdr:colOff>
                    <xdr:row>12</xdr:row>
                    <xdr:rowOff>15240</xdr:rowOff>
                  </from>
                  <to>
                    <xdr:col>1</xdr:col>
                    <xdr:colOff>777240</xdr:colOff>
                    <xdr:row>13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sheetPr codeName="Sheet9"/>
  <dimension ref="A1:D10"/>
  <sheetViews>
    <sheetView workbookViewId="0">
      <selection activeCell="L13" sqref="L13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49" t="s">
        <v>56</v>
      </c>
      <c r="B1" s="49"/>
      <c r="C1" s="49"/>
      <c r="D1" s="49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2026-01-17T07:57:03Z</dcterms:modified>
</cp:coreProperties>
</file>