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5418247-57C7-4D60-9B3C-09E0CB62614A}" xr6:coauthVersionLast="47" xr6:coauthVersionMax="47" xr10:uidLastSave="{00000000-0000-0000-0000-000000000000}"/>
  <bookViews>
    <workbookView xWindow="-120" yWindow="-120" windowWidth="29040" windowHeight="15720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9" r:id="rId7"/>
    <sheet name="차트작업" sheetId="8" r:id="rId8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4" l="1"/>
  <c r="D4" i="4"/>
  <c r="D5" i="4"/>
  <c r="D6" i="4"/>
  <c r="D7" i="4"/>
  <c r="D8" i="4"/>
  <c r="D9" i="4"/>
  <c r="D10" i="4"/>
  <c r="D11" i="4"/>
  <c r="D3" i="4"/>
  <c r="D23" i="4"/>
  <c r="K4" i="4"/>
  <c r="K5" i="4"/>
  <c r="K6" i="4"/>
  <c r="K7" i="4"/>
  <c r="K8" i="4"/>
  <c r="K9" i="4"/>
  <c r="K10" i="4"/>
  <c r="K11" i="4"/>
  <c r="K3" i="4"/>
  <c r="F5" i="9"/>
  <c r="F6" i="9"/>
  <c r="F7" i="9"/>
  <c r="F8" i="9"/>
  <c r="F9" i="9"/>
  <c r="F10" i="9"/>
  <c r="F11" i="9"/>
  <c r="F4" i="9"/>
  <c r="F21" i="5"/>
  <c r="F19" i="5"/>
  <c r="F13" i="5"/>
  <c r="F8" i="5"/>
  <c r="D20" i="5"/>
  <c r="C20" i="5"/>
  <c r="D14" i="5"/>
  <c r="C14" i="5"/>
  <c r="D9" i="5"/>
  <c r="D22" i="5" s="1"/>
  <c r="C9" i="5"/>
  <c r="C22" i="5" s="1"/>
  <c r="F5" i="3"/>
  <c r="F6" i="3"/>
  <c r="F7" i="3"/>
  <c r="F8" i="3"/>
  <c r="F9" i="3"/>
  <c r="F10" i="3"/>
  <c r="F11" i="3"/>
  <c r="F12" i="3"/>
  <c r="F13" i="3"/>
  <c r="F14" i="3"/>
  <c r="F15" i="3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D8" i="6" l="1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4" i="3" l="1"/>
</calcChain>
</file>

<file path=xl/sharedStrings.xml><?xml version="1.0" encoding="utf-8"?>
<sst xmlns="http://schemas.openxmlformats.org/spreadsheetml/2006/main" count="277" uniqueCount="226">
  <si>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</si>
  <si>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</si>
  <si>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</si>
  <si>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</si>
  <si>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</si>
  <si>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</si>
  <si>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</si>
  <si>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</si>
  <si>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</si>
  <si>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</si>
  <si>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</si>
  <si>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</si>
  <si>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</si>
  <si>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</si>
  <si>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</si>
  <si>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</si>
  <si>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</si>
  <si>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</si>
  <si>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</si>
  <si>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</si>
  <si>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</si>
  <si>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</si>
  <si>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</si>
  <si>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</si>
  <si>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</si>
  <si>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</si>
  <si>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</si>
  <si>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</si>
  <si>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</si>
  <si>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</si>
  <si>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</si>
  <si>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</si>
  <si>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</si>
  <si>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</si>
  <si>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</si>
  <si>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</si>
  <si>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</si>
  <si>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</si>
  <si>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</si>
  <si>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</si>
  <si>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</si>
  <si>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</si>
  <si>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</si>
  <si>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</si>
  <si>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</si>
  <si>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</si>
  <si>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</si>
  <si>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</si>
  <si>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</si>
  <si>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</si>
  <si>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</si>
  <si>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</si>
  <si>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</si>
  <si>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</si>
  <si>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</si>
  <si>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</si>
  <si>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</si>
  <si>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</si>
  <si>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</si>
  <si>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</si>
  <si>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</si>
  <si>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</si>
  <si>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</si>
  <si>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</si>
  <si>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</si>
  <si>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</si>
  <si>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</si>
  <si>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</si>
  <si>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</si>
  <si>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</si>
  <si>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</si>
  <si>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</si>
  <si>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</si>
  <si>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</si>
  <si>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</si>
  <si>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</si>
  <si>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</si>
  <si>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</si>
  <si>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</si>
  <si>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</si>
  <si>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</si>
  <si>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</si>
  <si>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</si>
  <si>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</si>
  <si>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</si>
  <si>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</si>
  <si>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</si>
  <si>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</si>
  <si>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</si>
  <si>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</si>
  <si>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</si>
  <si>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</si>
  <si>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</si>
  <si>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</si>
  <si>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</si>
  <si>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</si>
  <si>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</si>
  <si>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</si>
  <si>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</si>
  <si>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</si>
  <si>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</si>
  <si>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</si>
  <si>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</si>
  <si>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</si>
  <si>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</si>
  <si>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</si>
  <si>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</si>
  <si>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</si>
  <si>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</si>
  <si>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</si>
  <si>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</si>
  <si>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</si>
  <si>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</si>
  <si>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</si>
  <si>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</si>
  <si>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</si>
  <si>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</si>
  <si>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</si>
  <si>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</si>
  <si>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</si>
  <si>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</si>
  <si>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</si>
  <si>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</si>
  <si>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</si>
  <si>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</si>
  <si>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</si>
  <si>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</si>
  <si>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</si>
  <si>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</si>
  <si>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</si>
  <si>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</si>
  <si>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</si>
  <si>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</si>
  <si>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</si>
  <si>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</si>
  <si>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</si>
  <si>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</si>
  <si>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</si>
  <si>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</si>
  <si>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</si>
  <si>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</si>
  <si>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</si>
  <si>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</si>
  <si>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</si>
  <si>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</si>
  <si>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</si>
  <si>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</si>
  <si>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</si>
  <si>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</si>
  <si>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</si>
  <si>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</si>
  <si>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</si>
  <si>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</si>
  <si>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</si>
  <si>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</si>
  <si>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</si>
  <si>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</si>
  <si>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</si>
  <si>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</si>
  <si>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</si>
  <si>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</si>
  <si>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</si>
  <si>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</si>
  <si>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</si>
  <si>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</si>
  <si>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</si>
  <si>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</si>
  <si>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</si>
  <si>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</si>
  <si>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</si>
  <si>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</si>
  <si>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</si>
  <si>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</si>
  <si>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</si>
  <si>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</si>
  <si>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</si>
  <si>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</si>
  <si>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</si>
  <si>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</si>
  <si>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</si>
  <si>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</si>
  <si>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</si>
  <si>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</si>
  <si>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</si>
  <si>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</si>
  <si>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</si>
  <si>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</si>
  <si>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</si>
  <si>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</si>
  <si>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</si>
  <si>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</si>
  <si>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</si>
  <si>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</si>
  <si>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</si>
  <si>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</si>
  <si>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</si>
  <si>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</si>
  <si>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</si>
  <si>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</si>
  <si>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</si>
  <si>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</si>
  <si>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도서명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</si>
  <si>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</si>
  <si>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</si>
  <si>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</si>
  <si>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</si>
  <si>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</si>
  <si>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지은이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</si>
  <si>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</si>
  <si>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</si>
  <si>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</si>
  <si>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</si>
  <si>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</si>
  <si>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</si>
  <si>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</si>
  <si>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</si>
  <si>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★서울시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</si>
  <si>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</si>
  <si>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</si>
  <si>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</si>
  <si>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</si>
  <si>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</si>
  <si>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</si>
  <si>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</si>
  <si>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</si>
  <si>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사무용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</si>
</sst>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8" formatCode="yyyy&quot;년&quot;\ mm&quot;월&quot;\ dd&quot;일&quot;\ aaaa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5" xfId="3">
      <alignment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1" xfId="4" applyBorder="1" applyAlignment="1">
      <alignment horizontal="center" vertical="center"/>
    </xf>
    <xf numFmtId="0" fontId="6" fillId="0" borderId="5" xfId="3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 alt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1909088"/>
        <c:axId val="311933568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311933568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1909088"/>
        <c:crosses val="max"/>
        <c:crossBetween val="between"/>
        <c:majorUnit val="20"/>
      </c:valAx>
      <c:catAx>
        <c:axId val="311909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119335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23206385-F1C2-CFFF-1C9E-7E452F0E9ED3}"/>
            </a:ext>
          </a:extLst>
        </xdr:cNvPr>
        <xdr:cNvSpPr/>
      </xdr:nvSpPr>
      <xdr:spPr>
        <a:xfrm>
          <a:off x="1495425" y="2562225"/>
          <a:ext cx="94297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F8" sqref="F8"/>
    </sheetView>
  </sheetViews>
  <sheetFormatPr defaultRowHeight="16.5" x14ac:dyDescent="0.3"/>
  <cols>
    <col min="2" max="2" width="12.375" bestFit="1" customWidth="1"/>
    <col min="4" max="4" width="11.125" bestFit="1" customWidth="1"/>
  </cols>
  <sheetData>
    <row r="1" spans="1:7" x14ac:dyDescent="0.3">
      <c r="A1" t="s">
        <v>0</v>
      </c>
    </row>
    <row r="3" spans="1:7" x14ac:dyDescent="0.3">
      <c r="A3" s="2" t="s">
        <v>195</v>
      </c>
      <c r="B3" s="2" t="s">
        <v>201</v>
      </c>
      <c r="C3" s="2" t="s">
        <v>207</v>
      </c>
      <c r="D3" s="2" t="s">
        <v>213</v>
      </c>
      <c r="E3" s="2" t="s">
        <v>214</v>
      </c>
      <c r="F3" s="2" t="s">
        <v>1</v>
      </c>
      <c r="G3" s="2" t="s">
        <v>215</v>
      </c>
    </row>
    <row r="4" spans="1:7" x14ac:dyDescent="0.3">
      <c r="A4" s="2" t="s">
        <v>196</v>
      </c>
      <c r="B4" s="2" t="s">
        <v>202</v>
      </c>
      <c r="C4" s="2" t="s">
        <v>208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3">
      <c r="A5" s="2" t="s">
        <v>197</v>
      </c>
      <c r="B5" s="2" t="s">
        <v>203</v>
      </c>
      <c r="C5" s="2" t="s">
        <v>209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3">
      <c r="A6" s="2" t="s">
        <v>198</v>
      </c>
      <c r="B6" s="2" t="s">
        <v>204</v>
      </c>
      <c r="C6" s="2" t="s">
        <v>210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3">
      <c r="A7" s="2" t="s">
        <v>199</v>
      </c>
      <c r="B7" s="2" t="s">
        <v>205</v>
      </c>
      <c r="C7" s="2" t="s">
        <v>211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3">
      <c r="A8" s="2" t="s">
        <v>200</v>
      </c>
      <c r="B8" s="2" t="s">
        <v>206</v>
      </c>
      <c r="C8" s="2" t="s">
        <v>212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tabSelected="1" workbookViewId="0">
      <selection activeCell="H8" sqref="H8"/>
    </sheetView>
  </sheetViews>
  <sheetFormatPr defaultRowHeight="16.5" x14ac:dyDescent="0.3"/>
  <cols>
    <col min="1" max="1" width="12.375" bestFit="1" customWidth="1"/>
    <col min="2" max="2" width="23.625" customWidth="1"/>
    <col min="3" max="3" width="11.125" bestFit="1" customWidth="1"/>
    <col min="6" max="6" width="9.375" bestFit="1" customWidth="1"/>
  </cols>
  <sheetData>
    <row r="1" spans="1:6" s="17" customFormat="1" ht="27.95" customHeight="1" thickBot="1" x14ac:dyDescent="0.35">
      <c r="A1" s="33" t="s">
        <v>216</v>
      </c>
      <c r="B1" s="33"/>
      <c r="C1" s="33"/>
      <c r="D1" s="33"/>
      <c r="E1" s="33"/>
      <c r="F1" s="33"/>
    </row>
    <row r="2" spans="1:6" ht="18" thickTop="1" thickBot="1" x14ac:dyDescent="0.35"/>
    <row r="3" spans="1:6" x14ac:dyDescent="0.3">
      <c r="A3" s="19" t="s">
        <v>2</v>
      </c>
      <c r="B3" s="20" t="s">
        <v>3</v>
      </c>
      <c r="C3" s="20" t="s">
        <v>7</v>
      </c>
      <c r="D3" s="20" t="s">
        <v>4</v>
      </c>
      <c r="E3" s="20" t="s">
        <v>6</v>
      </c>
      <c r="F3" s="21" t="s">
        <v>5</v>
      </c>
    </row>
    <row r="4" spans="1:6" x14ac:dyDescent="0.3">
      <c r="A4" s="22" t="s">
        <v>8</v>
      </c>
      <c r="B4" s="28">
        <v>36923</v>
      </c>
      <c r="C4" s="4" t="s">
        <v>15</v>
      </c>
      <c r="D4" s="18">
        <v>57381</v>
      </c>
      <c r="E4" s="4">
        <v>1.65</v>
      </c>
      <c r="F4" s="23">
        <v>524587</v>
      </c>
    </row>
    <row r="5" spans="1:6" x14ac:dyDescent="0.3">
      <c r="A5" s="22" t="s">
        <v>9</v>
      </c>
      <c r="B5" s="28">
        <v>36924</v>
      </c>
      <c r="C5" s="4" t="s">
        <v>16</v>
      </c>
      <c r="D5" s="18">
        <v>63149</v>
      </c>
      <c r="E5" s="4">
        <v>0.92</v>
      </c>
      <c r="F5" s="23">
        <v>468014</v>
      </c>
    </row>
    <row r="6" spans="1:6" x14ac:dyDescent="0.3">
      <c r="A6" s="22" t="s">
        <v>10</v>
      </c>
      <c r="B6" s="28">
        <v>36925</v>
      </c>
      <c r="C6" s="4" t="s">
        <v>17</v>
      </c>
      <c r="D6" s="18">
        <v>43682</v>
      </c>
      <c r="E6" s="4">
        <v>1.18</v>
      </c>
      <c r="F6" s="23">
        <v>738992</v>
      </c>
    </row>
    <row r="7" spans="1:6" x14ac:dyDescent="0.3">
      <c r="A7" s="22" t="s">
        <v>11</v>
      </c>
      <c r="B7" s="28">
        <v>36926</v>
      </c>
      <c r="C7" s="4" t="s">
        <v>18</v>
      </c>
      <c r="D7" s="18">
        <v>50075</v>
      </c>
      <c r="E7" s="4">
        <v>1.27</v>
      </c>
      <c r="F7" s="23">
        <v>506347</v>
      </c>
    </row>
    <row r="8" spans="1:6" x14ac:dyDescent="0.3">
      <c r="A8" s="22" t="s">
        <v>12</v>
      </c>
      <c r="B8" s="28">
        <v>36927</v>
      </c>
      <c r="C8" s="4" t="s">
        <v>19</v>
      </c>
      <c r="D8" s="18">
        <v>43908</v>
      </c>
      <c r="E8" s="4">
        <v>1.52</v>
      </c>
      <c r="F8" s="23">
        <v>313363</v>
      </c>
    </row>
    <row r="9" spans="1:6" x14ac:dyDescent="0.3">
      <c r="A9" s="22" t="s">
        <v>13</v>
      </c>
      <c r="B9" s="28">
        <v>36928</v>
      </c>
      <c r="C9" s="4" t="s">
        <v>20</v>
      </c>
      <c r="D9" s="18">
        <v>49381</v>
      </c>
      <c r="E9" s="4">
        <v>1.49</v>
      </c>
      <c r="F9" s="23">
        <v>638245</v>
      </c>
    </row>
    <row r="10" spans="1:6" ht="17.25" thickBot="1" x14ac:dyDescent="0.35">
      <c r="A10" s="24" t="s">
        <v>14</v>
      </c>
      <c r="B10" s="41">
        <v>36929</v>
      </c>
      <c r="C10" s="25" t="s">
        <v>21</v>
      </c>
      <c r="D10" s="26">
        <v>56317</v>
      </c>
      <c r="E10" s="25">
        <v>1.28</v>
      </c>
      <c r="F10" s="27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F13" sqref="F13"/>
    </sheetView>
  </sheetViews>
  <sheetFormatPr defaultRowHeight="16.5" x14ac:dyDescent="0.3"/>
  <cols>
    <col min="1" max="1" width="11.625" customWidth="1"/>
    <col min="2" max="2" width="12.625" customWidth="1"/>
    <col min="6" max="6" width="13.625" customWidth="1"/>
  </cols>
  <sheetData>
    <row r="1" spans="1:6" ht="20.25" x14ac:dyDescent="0.3">
      <c r="A1" s="34" t="s">
        <v>22</v>
      </c>
      <c r="B1" s="34"/>
      <c r="C1" s="34"/>
      <c r="D1" s="34"/>
      <c r="E1" s="34"/>
      <c r="F1" s="34"/>
    </row>
    <row r="3" spans="1:6" x14ac:dyDescent="0.3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3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3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3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3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3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3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3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3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3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3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3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3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B4">
    <cfRule type="expression" priority="2">
      <formula>AVERAGE($F$4:$F$15)</formula>
    </cfRule>
    <cfRule type="expression" priority="3">
      <formula>average</formula>
    </cfRule>
  </conditionalFormatting>
  <conditionalFormatting sqref="F4:F15">
    <cfRule type="expression" dxfId="0" priority="1">
      <formula>$F4&gt;AVERAGE($F$4:F$15)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opLeftCell="A10" workbookViewId="0">
      <selection activeCell="J37" sqref="J37"/>
    </sheetView>
  </sheetViews>
  <sheetFormatPr defaultRowHeight="16.5" x14ac:dyDescent="0.3"/>
  <cols>
    <col min="2" max="2" width="10.75" bestFit="1" customWidth="1"/>
    <col min="4" max="4" width="10.625" bestFit="1" customWidth="1"/>
    <col min="9" max="9" width="8.625" customWidth="1"/>
  </cols>
  <sheetData>
    <row r="1" spans="1:11" x14ac:dyDescent="0.3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3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3">
      <c r="A3" s="4" t="s">
        <v>182</v>
      </c>
      <c r="B3" s="4" t="s">
        <v>183</v>
      </c>
      <c r="C3" s="4">
        <v>120</v>
      </c>
      <c r="D3" s="4" t="str">
        <f>IF(AND(MID(A3,3,1)="R",B3="세미나"),"30%","15%")</f>
        <v>15%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>
        <f>HLOOKUP(_xlfn.RANK.EQ(J3,$J$3:$J$11),$G$14:$J$15,1)</f>
        <v>4</v>
      </c>
    </row>
    <row r="4" spans="1:11" x14ac:dyDescent="0.3">
      <c r="A4" s="4" t="s">
        <v>191</v>
      </c>
      <c r="B4" s="4" t="s">
        <v>184</v>
      </c>
      <c r="C4" s="4">
        <v>100</v>
      </c>
      <c r="D4" s="4" t="str">
        <f t="shared" ref="D4:D11" si="0">IF(AND(MID(A4,3,1)="R",B4="세미나"),"30%","15%")</f>
        <v>30%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>
        <f t="shared" ref="K4:K11" si="2">HLOOKUP(_xlfn.RANK.EQ(J4,$J$3:$J$11),$G$14:$J$15,1)</f>
        <v>8</v>
      </c>
    </row>
    <row r="5" spans="1:11" x14ac:dyDescent="0.3">
      <c r="A5" s="4" t="s">
        <v>185</v>
      </c>
      <c r="B5" s="4" t="s">
        <v>183</v>
      </c>
      <c r="C5" s="4">
        <v>150</v>
      </c>
      <c r="D5" s="4" t="str">
        <f t="shared" si="0"/>
        <v>15%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>
        <f t="shared" si="2"/>
        <v>1</v>
      </c>
    </row>
    <row r="6" spans="1:11" x14ac:dyDescent="0.3">
      <c r="A6" s="4" t="s">
        <v>193</v>
      </c>
      <c r="B6" s="4" t="s">
        <v>183</v>
      </c>
      <c r="C6" s="4">
        <v>180</v>
      </c>
      <c r="D6" s="4" t="str">
        <f t="shared" si="0"/>
        <v>15%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>
        <f t="shared" si="2"/>
        <v>6</v>
      </c>
    </row>
    <row r="7" spans="1:11" x14ac:dyDescent="0.3">
      <c r="A7" s="4" t="s">
        <v>186</v>
      </c>
      <c r="B7" s="4" t="s">
        <v>184</v>
      </c>
      <c r="C7" s="4">
        <v>130</v>
      </c>
      <c r="D7" s="4" t="str">
        <f t="shared" si="0"/>
        <v>30%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>
        <f t="shared" si="2"/>
        <v>8</v>
      </c>
    </row>
    <row r="8" spans="1:11" x14ac:dyDescent="0.3">
      <c r="A8" s="4" t="s">
        <v>187</v>
      </c>
      <c r="B8" s="4" t="s">
        <v>184</v>
      </c>
      <c r="C8" s="4">
        <v>120</v>
      </c>
      <c r="D8" s="4" t="str">
        <f t="shared" si="0"/>
        <v>15%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>
        <f t="shared" si="2"/>
        <v>1</v>
      </c>
    </row>
    <row r="9" spans="1:11" x14ac:dyDescent="0.3">
      <c r="A9" s="4" t="s">
        <v>188</v>
      </c>
      <c r="B9" s="4" t="s">
        <v>189</v>
      </c>
      <c r="C9" s="4">
        <v>160</v>
      </c>
      <c r="D9" s="4" t="str">
        <f t="shared" si="0"/>
        <v>15%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>
        <f t="shared" si="2"/>
        <v>4</v>
      </c>
    </row>
    <row r="10" spans="1:11" x14ac:dyDescent="0.3">
      <c r="A10" s="4" t="s">
        <v>190</v>
      </c>
      <c r="B10" s="4" t="s">
        <v>189</v>
      </c>
      <c r="C10" s="4">
        <v>150</v>
      </c>
      <c r="D10" s="4" t="str">
        <f t="shared" si="0"/>
        <v>15%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>
        <f t="shared" si="2"/>
        <v>1</v>
      </c>
    </row>
    <row r="11" spans="1:11" x14ac:dyDescent="0.3">
      <c r="A11" s="4" t="s">
        <v>192</v>
      </c>
      <c r="B11" s="4" t="s">
        <v>184</v>
      </c>
      <c r="C11" s="4">
        <v>180</v>
      </c>
      <c r="D11" s="4" t="str">
        <f t="shared" si="0"/>
        <v>15%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>
        <f t="shared" si="2"/>
        <v>6</v>
      </c>
    </row>
    <row r="13" spans="1:11" x14ac:dyDescent="0.3">
      <c r="A13" s="12" t="s">
        <v>123</v>
      </c>
      <c r="B13" s="13" t="s">
        <v>125</v>
      </c>
      <c r="F13" t="s">
        <v>109</v>
      </c>
    </row>
    <row r="14" spans="1:11" x14ac:dyDescent="0.3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3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3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3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3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3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3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3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3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3">
      <c r="A23" s="35" t="s">
        <v>138</v>
      </c>
      <c r="B23" s="36"/>
      <c r="C23" s="37"/>
      <c r="D23" s="6">
        <f>ROUNDDOWN(DAVERAGE(A14:D22,4,F22:F23),-2)</f>
        <v>63300</v>
      </c>
      <c r="F23" s="4" t="s">
        <v>225</v>
      </c>
    </row>
    <row r="25" spans="1:9" x14ac:dyDescent="0.3">
      <c r="A25" s="12" t="s">
        <v>140</v>
      </c>
      <c r="B25" s="13" t="s">
        <v>141</v>
      </c>
      <c r="F25" s="12" t="s">
        <v>159</v>
      </c>
      <c r="G25" s="13" t="s">
        <v>164</v>
      </c>
      <c r="I25" s="16" t="s">
        <v>176</v>
      </c>
    </row>
    <row r="26" spans="1:9" x14ac:dyDescent="0.3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3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3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3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3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3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3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3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3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39" t="s">
        <v>177</v>
      </c>
      <c r="K34" s="40"/>
      <c r="L34" s="40"/>
    </row>
    <row r="35" spans="1:12" x14ac:dyDescent="0.3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40"/>
      <c r="K35" s="40"/>
      <c r="L35" s="40"/>
    </row>
    <row r="36" spans="1:12" x14ac:dyDescent="0.3">
      <c r="A36" s="35" t="s">
        <v>158</v>
      </c>
      <c r="B36" s="36"/>
      <c r="C36" s="37"/>
      <c r="D36" s="15"/>
      <c r="F36" s="4" t="s">
        <v>175</v>
      </c>
      <c r="G36" s="4" t="s">
        <v>162</v>
      </c>
      <c r="H36" s="4">
        <v>12.7</v>
      </c>
      <c r="I36" s="7">
        <v>4190</v>
      </c>
      <c r="J36" s="38" t="str">
        <f>INDEX(F27:I36,MATCH(DMAX(F26:I36,3,G26:G27),H27:H36,0),1)</f>
        <v>아반스</v>
      </c>
      <c r="K36" s="38"/>
      <c r="L36" s="38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A22" sqref="A22"/>
    </sheetView>
  </sheetViews>
  <sheetFormatPr defaultRowHeight="16.5" outlineLevelRow="3" x14ac:dyDescent="0.3"/>
  <cols>
    <col min="1" max="1" width="14.375" bestFit="1" customWidth="1"/>
    <col min="7" max="7" width="10.625" bestFit="1" customWidth="1"/>
  </cols>
  <sheetData>
    <row r="1" spans="1:7" ht="20.25" x14ac:dyDescent="0.3">
      <c r="A1" s="34" t="s">
        <v>66</v>
      </c>
      <c r="B1" s="34"/>
      <c r="C1" s="34"/>
      <c r="D1" s="34"/>
      <c r="E1" s="34"/>
      <c r="F1" s="34"/>
      <c r="G1" s="34"/>
    </row>
    <row r="3" spans="1:7" x14ac:dyDescent="0.3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3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3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3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3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3">
      <c r="A8" s="4"/>
      <c r="B8" s="29" t="s">
        <v>221</v>
      </c>
      <c r="C8" s="6"/>
      <c r="D8" s="6"/>
      <c r="E8" s="6"/>
      <c r="F8" s="6">
        <f>SUBTOTAL(4,F4:F7)</f>
        <v>76</v>
      </c>
      <c r="G8" s="6"/>
    </row>
    <row r="9" spans="1:7" outlineLevel="1" x14ac:dyDescent="0.3">
      <c r="A9" s="4"/>
      <c r="B9" s="29" t="s">
        <v>217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3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3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3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3">
      <c r="A13" s="4"/>
      <c r="B13" s="29" t="s">
        <v>222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3">
      <c r="A14" s="4"/>
      <c r="B14" s="29" t="s">
        <v>218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3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3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3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3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3">
      <c r="A19" s="2"/>
      <c r="B19" s="31" t="s">
        <v>223</v>
      </c>
      <c r="C19" s="30"/>
      <c r="D19" s="30"/>
      <c r="E19" s="30"/>
      <c r="F19" s="30">
        <f>SUBTOTAL(4,F15:F18)</f>
        <v>139</v>
      </c>
      <c r="G19" s="30"/>
    </row>
    <row r="20" spans="1:7" outlineLevel="1" x14ac:dyDescent="0.3">
      <c r="A20" s="2"/>
      <c r="B20" s="31" t="s">
        <v>219</v>
      </c>
      <c r="C20" s="30">
        <f>SUBTOTAL(1,C15:C18)</f>
        <v>836.25</v>
      </c>
      <c r="D20" s="30">
        <f>SUBTOTAL(1,D15:D18)</f>
        <v>1187.25</v>
      </c>
      <c r="E20" s="30"/>
      <c r="F20" s="30"/>
      <c r="G20" s="30"/>
    </row>
    <row r="21" spans="1:7" x14ac:dyDescent="0.3">
      <c r="A21" s="2"/>
      <c r="B21" s="31" t="s">
        <v>224</v>
      </c>
      <c r="C21" s="30"/>
      <c r="D21" s="30"/>
      <c r="E21" s="30"/>
      <c r="F21" s="30">
        <f>SUBTOTAL(4,F4:F18)</f>
        <v>196</v>
      </c>
      <c r="G21" s="30"/>
    </row>
    <row r="22" spans="1:7" x14ac:dyDescent="0.3">
      <c r="A22" s="2"/>
      <c r="B22" s="31" t="s">
        <v>220</v>
      </c>
      <c r="C22" s="30">
        <f>SUBTOTAL(1,C4:C18)</f>
        <v>600.81818181818187</v>
      </c>
      <c r="D22" s="30">
        <f>SUBTOTAL(1,D4:D18)</f>
        <v>874.72727272727275</v>
      </c>
      <c r="E22" s="30"/>
      <c r="F22" s="30"/>
      <c r="G22" s="30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C6" sqref="C6"/>
    </sheetView>
  </sheetViews>
  <sheetFormatPr defaultRowHeight="16.5" x14ac:dyDescent="0.3"/>
  <cols>
    <col min="1" max="1" width="9.5" bestFit="1" customWidth="1"/>
    <col min="2" max="2" width="9.5" customWidth="1"/>
    <col min="4" max="4" width="11.625" bestFit="1" customWidth="1"/>
    <col min="5" max="5" width="10.625" bestFit="1" customWidth="1"/>
  </cols>
  <sheetData>
    <row r="1" spans="1:7" ht="20.25" x14ac:dyDescent="0.3">
      <c r="A1" s="34" t="s">
        <v>88</v>
      </c>
      <c r="B1" s="34"/>
      <c r="C1" s="34"/>
      <c r="D1" s="34"/>
      <c r="E1" s="34"/>
    </row>
    <row r="3" spans="1:7" x14ac:dyDescent="0.3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3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3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3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3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3">
      <c r="A8" s="38" t="s">
        <v>95</v>
      </c>
      <c r="B8" s="38"/>
      <c r="C8" s="11">
        <f>SUM(C4:C7)</f>
        <v>582</v>
      </c>
      <c r="D8" s="11">
        <f t="shared" ref="D8" si="1">SUM(D4:D7)</f>
        <v>10814700</v>
      </c>
      <c r="E8" s="11">
        <v>1622205</v>
      </c>
    </row>
    <row r="9" spans="1:7" x14ac:dyDescent="0.3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3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3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3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3">
      <c r="A13" s="38" t="s">
        <v>96</v>
      </c>
      <c r="B13" s="38"/>
      <c r="C13" s="11">
        <f>SUM(C9:C12)</f>
        <v>680</v>
      </c>
      <c r="D13" s="11">
        <f t="shared" ref="D13" si="3">SUM(D9:D12)</f>
        <v>12785700</v>
      </c>
      <c r="E13" s="11">
        <v>1917855</v>
      </c>
    </row>
    <row r="14" spans="1:7" x14ac:dyDescent="0.3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3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3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3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3">
      <c r="A18" s="38" t="s">
        <v>97</v>
      </c>
      <c r="B18" s="38"/>
      <c r="C18" s="11">
        <f>SUM(C14:C17)</f>
        <v>694</v>
      </c>
      <c r="D18" s="11">
        <f t="shared" ref="D18" si="5">SUM(D14:D17)</f>
        <v>13009200</v>
      </c>
      <c r="E18" s="11">
        <v>1951380</v>
      </c>
    </row>
  </sheetData>
  <scenarios current="0" sqref="E8 E13 E18">
    <scenario name="세율인상" locked="1" count="1" user="USER" comment="만든 사람 USER 날짜 2025-11-09">
      <inputCells r="G4" val="0.18" numFmtId="9"/>
    </scenario>
    <scenario name="세율인하" locked="1" count="1" user="USER" comment="만든 사람 USER 날짜 2025-11-09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H10" sqref="H10"/>
    </sheetView>
  </sheetViews>
  <sheetFormatPr defaultRowHeight="16.5" x14ac:dyDescent="0.3"/>
  <cols>
    <col min="2" max="2" width="10.625" bestFit="1" customWidth="1"/>
    <col min="3" max="3" width="12.375" bestFit="1" customWidth="1"/>
    <col min="4" max="5" width="9.125" bestFit="1" customWidth="1"/>
    <col min="6" max="6" width="10.875" bestFit="1" customWidth="1"/>
  </cols>
  <sheetData>
    <row r="1" spans="1:6" ht="20.25" x14ac:dyDescent="0.3">
      <c r="A1" s="34" t="s">
        <v>40</v>
      </c>
      <c r="B1" s="34"/>
      <c r="C1" s="34"/>
      <c r="D1" s="34"/>
      <c r="E1" s="34"/>
      <c r="F1" s="34"/>
    </row>
    <row r="3" spans="1:6" x14ac:dyDescent="0.3">
      <c r="A3" s="32" t="s">
        <v>41</v>
      </c>
      <c r="B3" s="32" t="s">
        <v>42</v>
      </c>
      <c r="C3" s="32" t="s">
        <v>44</v>
      </c>
      <c r="D3" s="32" t="s">
        <v>43</v>
      </c>
      <c r="E3" s="32" t="s">
        <v>45</v>
      </c>
      <c r="F3" s="32" t="s">
        <v>46</v>
      </c>
    </row>
    <row r="4" spans="1:6" x14ac:dyDescent="0.3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3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3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3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3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3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3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3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zoomScaleNormal="100" workbookViewId="0">
      <selection activeCell="R15" sqref="R15"/>
    </sheetView>
  </sheetViews>
  <sheetFormatPr defaultRowHeight="16.5" x14ac:dyDescent="0.3"/>
  <cols>
    <col min="4" max="4" width="11.875" bestFit="1" customWidth="1"/>
  </cols>
  <sheetData>
    <row r="1" spans="1:4" ht="20.25" x14ac:dyDescent="0.3">
      <c r="A1" s="34" t="s">
        <v>56</v>
      </c>
      <c r="B1" s="34"/>
      <c r="C1" s="34"/>
      <c r="D1" s="34"/>
    </row>
    <row r="3" spans="1:4" x14ac:dyDescent="0.3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3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3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3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3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3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3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3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5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광수 임</cp:lastModifiedBy>
  <dcterms:created xsi:type="dcterms:W3CDTF">2024-04-04T05:45:49Z</dcterms:created>
  <dcterms:modified xsi:type="dcterms:W3CDTF">2025-11-09T06:04:43Z</dcterms:modified>
</cp:coreProperties>
</file>