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이종민\Desktop\2026_컴활2급실기_기본서\05 최신기출문제\"/>
    </mc:Choice>
  </mc:AlternateContent>
  <xr:revisionPtr revIDLastSave="0" documentId="13_ncr:1_{23B1B8CA-A6BD-4437-B4C8-EC625A678D03}" xr6:coauthVersionLast="47" xr6:coauthVersionMax="47" xr10:uidLastSave="{00000000-0000-0000-0000-000000000000}"/>
  <bookViews>
    <workbookView xWindow="19095" yWindow="0" windowWidth="19410" windowHeight="15585" firstSheet="3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1" r:id="rId6"/>
    <sheet name="분석작업-2" sheetId="6" r:id="rId7"/>
    <sheet name="매크로작업" sheetId="9" r:id="rId8"/>
    <sheet name="차트작업" sheetId="8" r:id="rId9"/>
  </sheets>
  <definedNames>
    <definedName name="_xleta.AND" hidden="1" xlm="1">#NAME?</definedName>
    <definedName name="_xleta.IF" hidden="1" xlm="1">#NAME?</definedName>
    <definedName name="_xleta.INDEX" hidden="1" xlm="1">#NAME?</definedName>
    <definedName name="_xleta.MID" hidden="1" xlm="1">#NAME?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D23" i="4"/>
  <c r="F19" i="5"/>
  <c r="F13" i="5"/>
  <c r="F8" i="5"/>
  <c r="F21" i="5" s="1"/>
  <c r="D20" i="5"/>
  <c r="C20" i="5"/>
  <c r="D14" i="5"/>
  <c r="C14" i="5"/>
  <c r="D9" i="5"/>
  <c r="C9" i="5"/>
  <c r="C22" i="5" s="1"/>
  <c r="J36" i="4"/>
  <c r="D39" i="4"/>
  <c r="E39" i="4"/>
  <c r="F39" i="4"/>
  <c r="D36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D22" i="5" l="1"/>
  <c r="E15" i="6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<sst xmlns="http://schemas.openxmlformats.org/spreadsheetml/2006/main" count="274" uniqueCount="222">
  <si>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</si>
  <si>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</si>
  <si>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</si>
  <si>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</si>
  <si>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</si>
  <si>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</si>
  <si>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</si>
  <si>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</si>
  <si>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</si>
  <si>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</si>
  <si>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</si>
  <si>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</si>
  <si>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</si>
  <si>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</si>
  <si>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</si>
  <si>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</si>
  <si>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</si>
  <si>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</si>
  <si>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</si>
  <si>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</si>
  <si>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</si>
  <si>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</si>
  <si>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</si>
  <si>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</si>
  <si>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</si>
  <si>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</si>
  <si>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</si>
  <si>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</si>
  <si>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</si>
  <si>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</si>
  <si>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</si>
  <si>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</si>
  <si>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</si>
  <si>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</si>
  <si>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</si>
  <si>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</si>
  <si>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</si>
  <si>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</si>
  <si>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</si>
  <si>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</si>
  <si>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</si>
  <si>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</si>
  <si>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</si>
  <si>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</si>
  <si>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</si>
  <si>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</si>
  <si>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</si>
  <si>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</si>
  <si>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</si>
  <si>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</si>
  <si>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</si>
  <si>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</si>
  <si>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</si>
  <si>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</si>
  <si>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</si>
  <si>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</si>
  <si>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</si>
  <si>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</si>
  <si>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</si>
  <si>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</si>
  <si>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</si>
  <si>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</si>
  <si>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</si>
  <si>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</si>
  <si>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</si>
  <si>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</si>
  <si>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</si>
  <si>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</si>
  <si>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</si>
  <si>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</si>
  <si>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</si>
  <si>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</si>
  <si>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</si>
  <si>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</si>
  <si>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</si>
  <si>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</si>
  <si>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</si>
  <si>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</si>
  <si>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</si>
  <si>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</si>
  <si>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</si>
  <si>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</si>
  <si>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</si>
  <si>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</si>
  <si>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</si>
  <si>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</si>
  <si>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</si>
  <si>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</si>
  <si>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</si>
  <si>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</si>
  <si>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</si>
  <si>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</si>
  <si>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</si>
  <si>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</si>
  <si>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</si>
  <si>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</si>
  <si>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</si>
  <si>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</si>
  <si>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</si>
  <si>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</si>
  <si>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</si>
  <si>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</si>
  <si>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</si>
  <si>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</si>
  <si>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</si>
  <si>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</si>
  <si>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</si>
  <si>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</si>
  <si>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</si>
  <si>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</si>
  <si>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</si>
  <si>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</si>
  <si>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</si>
  <si>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</si>
  <si>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</si>
  <si>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</si>
  <si>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</si>
  <si>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</si>
  <si>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</si>
  <si>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</si>
  <si>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</si>
  <si>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</si>
  <si>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</si>
  <si>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</si>
  <si>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</si>
  <si>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</si>
  <si>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</si>
  <si>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</si>
  <si>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</si>
  <si>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</si>
  <si>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</si>
  <si>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</si>
  <si>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</si>
  <si>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</si>
  <si>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</si>
  <si>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</si>
  <si>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</si>
  <si>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</si>
  <si>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</si>
  <si>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</si>
  <si>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</si>
  <si>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</si>
  <si>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</si>
  <si>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</si>
  <si>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</si>
  <si>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</si>
  <si>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</si>
  <si>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</si>
  <si>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</si>
  <si>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</si>
  <si>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</si>
  <si>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</si>
  <si>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</si>
  <si>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</si>
  <si>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</si>
  <si>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</si>
  <si>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</si>
  <si>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</si>
  <si>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</si>
  <si>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</si>
  <si>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</si>
  <si>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</si>
  <si>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</si>
  <si>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</si>
  <si>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</si>
  <si>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</si>
  <si>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</si>
  <si>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</si>
  <si>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</si>
  <si>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</si>
  <si>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</si>
  <si>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</si>
  <si>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</si>
  <si>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</si>
  <si>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</si>
  <si>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</si>
  <si>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</si>
  <si>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</si>
  <si>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</si>
  <si>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</si>
  <si>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</si>
  <si>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</si>
  <si>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</si>
  <si>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</si>
  <si>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</si>
  <si>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</si>
  <si>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</si>
  <si>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</si>
  <si>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</si>
  <si>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</si>
  <si>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</si>
  <si>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</si>
  <si>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</si>
  <si>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</si>
  <si>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</si>
  <si>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</si>
  <si>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</si>
  <si>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</si>
  <si>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</si>
  <si>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★서울시 도서관 현황 및 이용 실태★</t>
    <phoneticPr fontId="1" type="noConversion"/>
  </si>
  <si>
    <t>전체 평균</t>
  </si>
  <si>
    <t>세트 평균</t>
  </si>
  <si>
    <t>사이드 평균</t>
  </si>
  <si>
    <t>단품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</si>
  <si>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</si>
  <si>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</si>
  <si>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</si>
  <si>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</si>
  <si>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</si>
  <si>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</si>
  <si>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</si>
  <si>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</si>
  <si>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</si>
  <si>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이종민 날짜 2025-09-14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</si>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</sst>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theme="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9" fillId="3" borderId="16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3" fillId="0" borderId="0" xfId="0" applyFont="1" applyAlignment="1">
      <alignment vertical="top" wrapText="1"/>
    </xf>
    <xf numFmtId="0" fontId="14" fillId="6" borderId="0" xfId="4">
      <alignment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상반기 판매수량</a:t>
            </a:r>
            <a:r>
              <a:rPr lang="en-US" altLang="ko-KR"/>
              <a:t>/</a:t>
            </a:r>
            <a:r>
              <a:rPr lang="ko-KR" altLang="en-US"/>
              <a:t>반품수량</a:t>
            </a:r>
          </a:p>
        </c:rich>
      </c:tx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57855"/>
        <c:axId val="358459775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358459775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8457855"/>
        <c:crosses val="max"/>
        <c:crossBetween val="between"/>
        <c:majorUnit val="20"/>
      </c:valAx>
      <c:catAx>
        <c:axId val="3584578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4597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  <a:p>
              <a:pPr algn="ctr" rtl="0">
                <a:defRPr sz="1000"/>
              </a:pPr>
              <a:endParaRPr lang="ko-KR" altLang="en-US" sz="11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809625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3" name="사각형: 빗면 2">
          <a:extLst>
            <a:ext uri="{FF2B5EF4-FFF2-40B4-BE49-F238E27FC236}">
              <a16:creationId xmlns:a16="http://schemas.microsoft.com/office/drawing/2014/main" id="{6D20458F-43B3-F445-B810-7FA12AE3BC5F}"/>
            </a:ext>
          </a:extLst>
        </xdr:cNvPr>
        <xdr:cNvSpPr/>
      </xdr:nvSpPr>
      <xdr:spPr>
        <a:xfrm>
          <a:off x="1494234" y="2547938"/>
          <a:ext cx="940594" cy="416718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G8"/>
  <sheetViews>
    <sheetView workbookViewId="0">
      <selection activeCell="C7" sqref="C7"/>
    </sheetView>
  </sheetViews>
  <sheetFormatPr defaultRowHeight="16.5" x14ac:dyDescent="0.3"/>
  <cols>
    <col min="2" max="2" width="12.375" bestFit="1" customWidth="1"/>
    <col min="4" max="4" width="10.75" bestFit="1" customWidth="1"/>
  </cols>
  <sheetData>
    <row r="1" spans="1:7" x14ac:dyDescent="0.3">
      <c r="A1" t="s">
        <v>0</v>
      </c>
    </row>
    <row r="3" spans="1:7" x14ac:dyDescent="0.3">
      <c r="A3" s="2" t="s">
        <v>195</v>
      </c>
      <c r="B3" s="2"/>
      <c r="C3" s="2"/>
      <c r="D3" s="2"/>
      <c r="E3" s="2"/>
      <c r="F3" s="2"/>
      <c r="G3" s="2"/>
    </row>
    <row r="4" spans="1:7" x14ac:dyDescent="0.3">
      <c r="A4" s="2" t="s">
        <v>196</v>
      </c>
      <c r="B4" s="2"/>
      <c r="C4" s="2"/>
      <c r="D4" s="3"/>
      <c r="E4" s="1"/>
      <c r="F4" s="1"/>
      <c r="G4" s="2"/>
    </row>
    <row r="5" spans="1:7" x14ac:dyDescent="0.3">
      <c r="A5" s="2" t="s">
        <v>197</v>
      </c>
      <c r="B5" s="2"/>
      <c r="C5" s="2"/>
      <c r="D5" s="3"/>
      <c r="E5" s="1"/>
      <c r="F5" s="1"/>
      <c r="G5" s="2"/>
    </row>
    <row r="6" spans="1:7" x14ac:dyDescent="0.3">
      <c r="A6" s="2" t="s">
        <v>198</v>
      </c>
      <c r="B6" s="2"/>
      <c r="C6" s="2"/>
      <c r="D6" s="3"/>
      <c r="E6" s="1"/>
      <c r="F6" s="1"/>
      <c r="G6" s="2"/>
    </row>
    <row r="7" spans="1:7" x14ac:dyDescent="0.3">
      <c r="A7" s="2"/>
      <c r="B7" s="2"/>
      <c r="C7" s="2"/>
      <c r="D7" s="3"/>
      <c r="E7" s="1"/>
      <c r="F7" s="1"/>
      <c r="G7" s="2"/>
    </row>
    <row r="8" spans="1:7" x14ac:dyDescent="0.3">
      <c r="A8" s="2"/>
      <c r="B8" s="2"/>
      <c r="C8" s="2"/>
      <c r="D8" s="3"/>
      <c r="E8" s="1"/>
      <c r="F8" s="1"/>
      <c r="G8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F10"/>
  <sheetViews>
    <sheetView zoomScale="160" zoomScaleNormal="160" workbookViewId="0">
      <selection activeCell="B12" sqref="B12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  <col min="6" max="6" width="9.375" bestFit="1" customWidth="1"/>
  </cols>
  <sheetData>
    <row r="1" spans="1:6" ht="27.95" customHeight="1" thickBot="1" x14ac:dyDescent="0.35">
      <c r="A1" s="48" t="s">
        <v>199</v>
      </c>
      <c r="B1" s="48"/>
      <c r="C1" s="48"/>
      <c r="D1" s="48"/>
      <c r="E1" s="48"/>
      <c r="F1" s="48"/>
    </row>
    <row r="2" spans="1:6" ht="18" thickTop="1" thickBot="1" x14ac:dyDescent="0.35"/>
    <row r="3" spans="1:6" x14ac:dyDescent="0.3">
      <c r="A3" s="19" t="s">
        <v>2</v>
      </c>
      <c r="B3" s="20" t="s">
        <v>3</v>
      </c>
      <c r="C3" s="20" t="s">
        <v>7</v>
      </c>
      <c r="D3" s="20" t="s">
        <v>4</v>
      </c>
      <c r="E3" s="20" t="s">
        <v>6</v>
      </c>
      <c r="F3" s="21" t="s">
        <v>5</v>
      </c>
    </row>
    <row r="4" spans="1:6" x14ac:dyDescent="0.3">
      <c r="A4" s="22" t="s">
        <v>8</v>
      </c>
      <c r="B4" s="17">
        <v>36923</v>
      </c>
      <c r="C4" s="4" t="s">
        <v>15</v>
      </c>
      <c r="D4" s="18">
        <v>57381</v>
      </c>
      <c r="E4" s="4">
        <v>1.65</v>
      </c>
      <c r="F4" s="23">
        <v>524587</v>
      </c>
    </row>
    <row r="5" spans="1:6" x14ac:dyDescent="0.3">
      <c r="A5" s="22" t="s">
        <v>9</v>
      </c>
      <c r="B5" s="17">
        <v>34977</v>
      </c>
      <c r="C5" s="4" t="s">
        <v>16</v>
      </c>
      <c r="D5" s="18">
        <v>63149</v>
      </c>
      <c r="E5" s="4">
        <v>0.92</v>
      </c>
      <c r="F5" s="23">
        <v>468014</v>
      </c>
    </row>
    <row r="6" spans="1:6" x14ac:dyDescent="0.3">
      <c r="A6" s="22" t="s">
        <v>10</v>
      </c>
      <c r="B6" s="17">
        <v>35919</v>
      </c>
      <c r="C6" s="4" t="s">
        <v>17</v>
      </c>
      <c r="D6" s="18">
        <v>43682</v>
      </c>
      <c r="E6" s="4">
        <v>1.18</v>
      </c>
      <c r="F6" s="23">
        <v>738992</v>
      </c>
    </row>
    <row r="7" spans="1:6" x14ac:dyDescent="0.3">
      <c r="A7" s="22" t="s">
        <v>11</v>
      </c>
      <c r="B7" s="17">
        <v>41376</v>
      </c>
      <c r="C7" s="4" t="s">
        <v>18</v>
      </c>
      <c r="D7" s="18">
        <v>50075</v>
      </c>
      <c r="E7" s="4">
        <v>1.27</v>
      </c>
      <c r="F7" s="23">
        <v>506347</v>
      </c>
    </row>
    <row r="8" spans="1:6" x14ac:dyDescent="0.3">
      <c r="A8" s="22" t="s">
        <v>12</v>
      </c>
      <c r="B8" s="17">
        <v>38598</v>
      </c>
      <c r="C8" s="4" t="s">
        <v>19</v>
      </c>
      <c r="D8" s="18">
        <v>43908</v>
      </c>
      <c r="E8" s="4">
        <v>1.52</v>
      </c>
      <c r="F8" s="23">
        <v>313363</v>
      </c>
    </row>
    <row r="9" spans="1:6" x14ac:dyDescent="0.3">
      <c r="A9" s="22" t="s">
        <v>13</v>
      </c>
      <c r="B9" s="17">
        <v>39619</v>
      </c>
      <c r="C9" s="4" t="s">
        <v>20</v>
      </c>
      <c r="D9" s="18">
        <v>49381</v>
      </c>
      <c r="E9" s="4">
        <v>1.49</v>
      </c>
      <c r="F9" s="23">
        <v>638245</v>
      </c>
    </row>
    <row r="10" spans="1:6" ht="17.25" thickBot="1" x14ac:dyDescent="0.35">
      <c r="A10" s="24" t="s">
        <v>14</v>
      </c>
      <c r="B10" s="25">
        <v>37956</v>
      </c>
      <c r="C10" s="26" t="s">
        <v>21</v>
      </c>
      <c r="D10" s="27">
        <v>56317</v>
      </c>
      <c r="E10" s="26">
        <v>1.28</v>
      </c>
      <c r="F10" s="28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15"/>
  <sheetViews>
    <sheetView zoomScale="175" zoomScaleNormal="175" workbookViewId="0">
      <selection activeCell="A4" sqref="A4:F15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49" t="s">
        <v>22</v>
      </c>
      <c r="B1" s="49"/>
      <c r="C1" s="49"/>
      <c r="D1" s="49"/>
      <c r="E1" s="49"/>
      <c r="F1" s="49"/>
    </row>
    <row r="3" spans="1:6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2" priority="1">
      <formula>$F4&gt;AVERAGE($F$4:$F$15)</formula>
    </cfRule>
    <cfRule type="expression" dxfId="1" priority="3">
      <formula>$F$4:$F$15&gt;AVERAGE($F$4:$F$15)</formula>
    </cfRule>
    <cfRule type="expression" dxfId="0" priority="4">
      <formula>"&gt;average($F$4:$F$15)"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L39"/>
  <sheetViews>
    <sheetView topLeftCell="A13" zoomScale="130" zoomScaleNormal="130" workbookViewId="0">
      <selection activeCell="J22" sqref="J22"/>
    </sheetView>
  </sheetViews>
  <sheetFormatPr defaultRowHeight="16.5" x14ac:dyDescent="0.3"/>
  <cols>
    <col min="2" max="2" width="10.75" bestFit="1" customWidth="1"/>
    <col min="4" max="4" width="10.625" bestFit="1" customWidth="1"/>
    <col min="5" max="5" width="6.75" customWidth="1"/>
    <col min="9" max="9" width="8.625" customWidth="1"/>
  </cols>
  <sheetData>
    <row r="1" spans="1:11" x14ac:dyDescent="0.3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3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3">
      <c r="A3" s="4" t="s">
        <v>182</v>
      </c>
      <c r="B3" s="4" t="s">
        <v>183</v>
      </c>
      <c r="C3" s="4">
        <v>120</v>
      </c>
      <c r="D3" s="4" t="str">
        <f>IF(AND(MID(A3,3,1)="R",(B3="세미나")),"30%","15%")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HLOOKUP(_xlfn.RANK.EQ(J3,$J$3:J$11,0),$G$14:$J$15,2,1)</f>
        <v>B</v>
      </c>
    </row>
    <row r="4" spans="1:11" x14ac:dyDescent="0.3">
      <c r="A4" s="4" t="s">
        <v>191</v>
      </c>
      <c r="B4" s="4" t="s">
        <v>184</v>
      </c>
      <c r="C4" s="4">
        <v>100</v>
      </c>
      <c r="D4" s="4" t="str">
        <f t="shared" ref="D4:D11" si="0">IF(AND(MID(A4,3,1)="R",(B4="세미나")),"30%","15%")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>HLOOKUP(_xlfn.RANK.EQ(J4,$J$3:J$11,0),$G$14:$J$15,2,1)</f>
        <v>D</v>
      </c>
    </row>
    <row r="5" spans="1:11" x14ac:dyDescent="0.3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>HLOOKUP(_xlfn.RANK.EQ(J5,$J$3:J$11,0),$G$14:$J$15,2,1)</f>
        <v>A</v>
      </c>
    </row>
    <row r="6" spans="1:11" x14ac:dyDescent="0.3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>HLOOKUP(_xlfn.RANK.EQ(J6,$J$3:J$11,0),$G$14:$J$15,2,1)</f>
        <v>C</v>
      </c>
    </row>
    <row r="7" spans="1:11" x14ac:dyDescent="0.3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>HLOOKUP(_xlfn.RANK.EQ(J7,$J$3:J$11,0),$G$14:$J$15,2,1)</f>
        <v>D</v>
      </c>
    </row>
    <row r="8" spans="1:11" x14ac:dyDescent="0.3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>HLOOKUP(_xlfn.RANK.EQ(J8,$J$3:J$11,0),$G$14:$J$15,2,1)</f>
        <v>A</v>
      </c>
    </row>
    <row r="9" spans="1:11" x14ac:dyDescent="0.3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>HLOOKUP(_xlfn.RANK.EQ(J9,$J$3:J$11,0),$G$14:$J$15,2,1)</f>
        <v>B</v>
      </c>
    </row>
    <row r="10" spans="1:11" x14ac:dyDescent="0.3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>HLOOKUP(_xlfn.RANK.EQ(J10,$J$3:J$11,0),$G$14:$J$15,2,1)</f>
        <v>A</v>
      </c>
    </row>
    <row r="11" spans="1:11" x14ac:dyDescent="0.3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>HLOOKUP(_xlfn.RANK.EQ(J11,$J$3:J$11,0),$G$14:$J$15,2,1)</f>
        <v>C</v>
      </c>
    </row>
    <row r="13" spans="1:11" x14ac:dyDescent="0.3">
      <c r="A13" s="12" t="s">
        <v>123</v>
      </c>
      <c r="B13" s="13" t="s">
        <v>125</v>
      </c>
      <c r="F13" t="s">
        <v>109</v>
      </c>
    </row>
    <row r="14" spans="1:11" x14ac:dyDescent="0.3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3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3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3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3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3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3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3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3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3">
      <c r="A23" s="50" t="s">
        <v>138</v>
      </c>
      <c r="B23" s="51"/>
      <c r="C23" s="52"/>
      <c r="D23" s="6">
        <f>ROUNDDOWN(DAVERAGE(A14:D22,D14,F22:F23),-2)</f>
        <v>63300</v>
      </c>
      <c r="F23" s="4" t="s">
        <v>128</v>
      </c>
    </row>
    <row r="25" spans="1:9" x14ac:dyDescent="0.3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3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3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3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3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3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3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3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3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3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54" t="s">
        <v>177</v>
      </c>
      <c r="K34" s="55"/>
      <c r="L34" s="55"/>
    </row>
    <row r="35" spans="1:12" x14ac:dyDescent="0.3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55"/>
      <c r="K35" s="55"/>
      <c r="L35" s="55"/>
    </row>
    <row r="36" spans="1:12" x14ac:dyDescent="0.3">
      <c r="A36" s="50" t="s">
        <v>158</v>
      </c>
      <c r="B36" s="51"/>
      <c r="C36" s="52"/>
      <c r="D36" s="15">
        <f>COUNTIF($D$27:$D$35,"&gt;=3000000")/COUNT(D27:D35)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53" t="str">
        <f>INDEX($F$26:$F$36,MATCH(DMAX($F$26:$I$36,3,G26:G27),$H$26:$H$36,0))</f>
        <v>아반스</v>
      </c>
      <c r="K36" s="53"/>
      <c r="L36" s="53"/>
    </row>
    <row r="39" spans="1:12" x14ac:dyDescent="0.3">
      <c r="D39" t="str">
        <f>INDEX($F$26:$F$36,MATCH(DMAX($F$26:$I$36,3,G26:G27),$H$26:$H$36,0))</f>
        <v>아반스</v>
      </c>
      <c r="E39">
        <f>MATCH(DMAX($F$26:$I$36,3,G26:G27),$H$26:$H$36,0)</f>
        <v>8</v>
      </c>
      <c r="F39">
        <f>DMAX($F$26:$I$36,3,G26:G27)</f>
        <v>14.3</v>
      </c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O22"/>
  <sheetViews>
    <sheetView topLeftCell="A3" zoomScale="160" zoomScaleNormal="160" workbookViewId="0">
      <selection activeCell="A3" sqref="A3:G22"/>
    </sheetView>
  </sheetViews>
  <sheetFormatPr defaultRowHeight="16.5" outlineLevelRow="3" x14ac:dyDescent="0.3"/>
  <cols>
    <col min="1" max="1" width="14.375" bestFit="1" customWidth="1"/>
    <col min="7" max="7" width="10.625" bestFit="1" customWidth="1"/>
    <col min="9" max="9" width="15.125" bestFit="1" customWidth="1"/>
    <col min="10" max="10" width="7.125" bestFit="1" customWidth="1"/>
    <col min="11" max="11" width="6" bestFit="1" customWidth="1"/>
    <col min="12" max="13" width="7.375" bestFit="1" customWidth="1"/>
    <col min="14" max="14" width="7.125" bestFit="1" customWidth="1"/>
    <col min="15" max="15" width="10.875" bestFit="1" customWidth="1"/>
  </cols>
  <sheetData>
    <row r="1" spans="1:15" ht="20.25" x14ac:dyDescent="0.3">
      <c r="A1" s="49" t="s">
        <v>66</v>
      </c>
      <c r="B1" s="49"/>
      <c r="C1" s="49"/>
      <c r="D1" s="49"/>
      <c r="E1" s="49"/>
      <c r="F1" s="49"/>
      <c r="G1" s="49"/>
    </row>
    <row r="3" spans="1:15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  <c r="I3" s="4"/>
      <c r="J3" s="4"/>
      <c r="K3" s="4"/>
      <c r="L3" s="4"/>
      <c r="M3" s="4"/>
      <c r="N3" s="4"/>
      <c r="O3" s="4"/>
    </row>
    <row r="4" spans="1:15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  <c r="I4" s="4"/>
      <c r="J4" s="4"/>
      <c r="K4" s="6"/>
      <c r="L4" s="6"/>
      <c r="M4" s="6"/>
      <c r="N4" s="6"/>
      <c r="O4" s="6"/>
    </row>
    <row r="5" spans="1:15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  <c r="I5" s="4"/>
      <c r="J5" s="4"/>
      <c r="K5" s="6"/>
      <c r="L5" s="6"/>
      <c r="M5" s="6"/>
      <c r="N5" s="6"/>
      <c r="O5" s="6"/>
    </row>
    <row r="6" spans="1:15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  <c r="I6" s="4"/>
      <c r="J6" s="4"/>
      <c r="K6" s="6"/>
      <c r="L6" s="6"/>
      <c r="M6" s="6"/>
      <c r="N6" s="6"/>
      <c r="O6" s="6"/>
    </row>
    <row r="7" spans="1:15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  <c r="I7" s="4"/>
      <c r="J7" s="4"/>
      <c r="K7" s="6"/>
      <c r="L7" s="6"/>
      <c r="M7" s="6"/>
      <c r="N7" s="6"/>
      <c r="O7" s="6"/>
    </row>
    <row r="8" spans="1:15" outlineLevel="2" x14ac:dyDescent="0.3">
      <c r="A8" s="4"/>
      <c r="B8" s="29" t="s">
        <v>204</v>
      </c>
      <c r="C8" s="6"/>
      <c r="D8" s="6"/>
      <c r="E8" s="6"/>
      <c r="F8" s="6">
        <f>SUBTOTAL(4,F4:F7)</f>
        <v>76</v>
      </c>
      <c r="G8" s="6"/>
      <c r="I8" s="4"/>
      <c r="J8" s="4"/>
      <c r="K8" s="6"/>
      <c r="L8" s="6"/>
      <c r="M8" s="6"/>
      <c r="N8" s="6"/>
      <c r="O8" s="6"/>
    </row>
    <row r="9" spans="1:15" outlineLevel="1" x14ac:dyDescent="0.3">
      <c r="A9" s="4"/>
      <c r="B9" s="29" t="s">
        <v>203</v>
      </c>
      <c r="C9" s="6">
        <f>SUBTOTAL(1,C4:C7)</f>
        <v>731</v>
      </c>
      <c r="D9" s="6">
        <f>SUBTOTAL(1,D4:D7)</f>
        <v>1018.25</v>
      </c>
      <c r="E9" s="6"/>
      <c r="F9" s="6"/>
      <c r="G9" s="6"/>
      <c r="I9" s="4"/>
      <c r="J9" s="4"/>
      <c r="K9" s="6"/>
      <c r="L9" s="6"/>
      <c r="M9" s="6"/>
      <c r="N9" s="6"/>
      <c r="O9" s="6"/>
    </row>
    <row r="10" spans="1:15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  <c r="I10" s="4"/>
      <c r="J10" s="4"/>
      <c r="K10" s="6"/>
      <c r="L10" s="6"/>
      <c r="M10" s="6"/>
      <c r="N10" s="6"/>
      <c r="O10" s="6"/>
    </row>
    <row r="11" spans="1:15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  <c r="I11" s="4"/>
      <c r="J11" s="4"/>
      <c r="K11" s="6"/>
      <c r="L11" s="6"/>
      <c r="M11" s="6"/>
      <c r="N11" s="6"/>
      <c r="O11" s="6"/>
    </row>
    <row r="12" spans="1:15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  <c r="I12" s="4"/>
      <c r="J12" s="4"/>
      <c r="K12" s="6"/>
      <c r="L12" s="6"/>
      <c r="M12" s="6"/>
      <c r="N12" s="6"/>
      <c r="O12" s="6"/>
    </row>
    <row r="13" spans="1:15" outlineLevel="2" x14ac:dyDescent="0.3">
      <c r="A13" s="4"/>
      <c r="B13" s="29" t="s">
        <v>205</v>
      </c>
      <c r="C13" s="6"/>
      <c r="D13" s="6"/>
      <c r="E13" s="6"/>
      <c r="F13" s="6">
        <f>SUBTOTAL(4,F10:F12)</f>
        <v>196</v>
      </c>
      <c r="G13" s="6"/>
      <c r="I13" s="4"/>
      <c r="J13" s="4"/>
      <c r="K13" s="6"/>
      <c r="L13" s="6"/>
      <c r="M13" s="6"/>
      <c r="N13" s="6"/>
      <c r="O13" s="6"/>
    </row>
    <row r="14" spans="1:15" outlineLevel="1" x14ac:dyDescent="0.3">
      <c r="A14" s="4"/>
      <c r="B14" s="29" t="s">
        <v>202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  <c r="I14" s="4"/>
      <c r="J14" s="4"/>
      <c r="K14" s="6"/>
      <c r="L14" s="6"/>
      <c r="M14" s="6"/>
      <c r="N14" s="6"/>
      <c r="O14" s="6"/>
    </row>
    <row r="15" spans="1:15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  <c r="I15" s="4"/>
      <c r="J15" s="4"/>
      <c r="K15" s="6"/>
      <c r="L15" s="6"/>
      <c r="M15" s="6"/>
      <c r="N15" s="6"/>
      <c r="O15" s="6"/>
    </row>
    <row r="16" spans="1:15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  <c r="I16" s="4"/>
      <c r="J16" s="4"/>
      <c r="K16" s="6"/>
      <c r="L16" s="6"/>
      <c r="M16" s="6"/>
      <c r="N16" s="6"/>
      <c r="O16" s="6"/>
    </row>
    <row r="17" spans="1:15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  <c r="I17" s="4"/>
      <c r="J17" s="4"/>
      <c r="K17" s="6"/>
      <c r="L17" s="6"/>
      <c r="M17" s="6"/>
      <c r="N17" s="6"/>
      <c r="O17" s="6"/>
    </row>
    <row r="18" spans="1:15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  <c r="I18" s="4"/>
      <c r="J18" s="4"/>
      <c r="K18" s="6"/>
      <c r="L18" s="6"/>
      <c r="M18" s="6"/>
      <c r="N18" s="6"/>
      <c r="O18" s="6"/>
    </row>
    <row r="19" spans="1:15" outlineLevel="2" x14ac:dyDescent="0.3">
      <c r="A19" s="2"/>
      <c r="B19" s="31" t="s">
        <v>206</v>
      </c>
      <c r="C19" s="30"/>
      <c r="D19" s="30"/>
      <c r="E19" s="30"/>
      <c r="F19" s="30">
        <f>SUBTOTAL(4,F15:F18)</f>
        <v>139</v>
      </c>
      <c r="G19" s="30"/>
      <c r="I19" s="2"/>
      <c r="J19" s="2"/>
      <c r="K19" s="30"/>
      <c r="L19" s="30"/>
      <c r="M19" s="30"/>
      <c r="N19" s="30"/>
      <c r="O19" s="30"/>
    </row>
    <row r="20" spans="1:15" outlineLevel="1" x14ac:dyDescent="0.3">
      <c r="A20" s="2"/>
      <c r="B20" s="31" t="s">
        <v>201</v>
      </c>
      <c r="C20" s="30">
        <f>SUBTOTAL(1,C15:C18)</f>
        <v>836.25</v>
      </c>
      <c r="D20" s="30">
        <f>SUBTOTAL(1,D15:D18)</f>
        <v>1187.25</v>
      </c>
      <c r="E20" s="30"/>
      <c r="F20" s="30"/>
      <c r="G20" s="30"/>
      <c r="I20" s="2"/>
      <c r="J20" s="2"/>
      <c r="K20" s="30"/>
      <c r="L20" s="30"/>
      <c r="M20" s="30"/>
      <c r="N20" s="30"/>
      <c r="O20" s="30"/>
    </row>
    <row r="21" spans="1:15" x14ac:dyDescent="0.3">
      <c r="A21" s="2"/>
      <c r="B21" s="31" t="s">
        <v>207</v>
      </c>
      <c r="C21" s="30"/>
      <c r="D21" s="30"/>
      <c r="E21" s="30"/>
      <c r="F21" s="30">
        <f>SUBTOTAL(4,F4:F18)</f>
        <v>196</v>
      </c>
      <c r="G21" s="30"/>
      <c r="I21" s="2"/>
      <c r="J21" s="2"/>
      <c r="K21" s="30"/>
      <c r="L21" s="30"/>
      <c r="M21" s="30"/>
      <c r="N21" s="30"/>
      <c r="O21" s="30"/>
    </row>
    <row r="22" spans="1:15" x14ac:dyDescent="0.3">
      <c r="A22" s="2"/>
      <c r="B22" s="31" t="s">
        <v>200</v>
      </c>
      <c r="C22" s="30">
        <f>SUBTOTAL(1,C4:C18)</f>
        <v>600.81818181818187</v>
      </c>
      <c r="D22" s="30">
        <f>SUBTOTAL(1,D4:D18)</f>
        <v>874.72727272727275</v>
      </c>
      <c r="E22" s="30"/>
      <c r="F22" s="30"/>
      <c r="G22" s="30"/>
      <c r="I22" s="2"/>
      <c r="J22" s="2"/>
      <c r="K22" s="30"/>
      <c r="L22" s="30"/>
      <c r="M22" s="30"/>
      <c r="N22" s="30"/>
      <c r="O22" s="30"/>
    </row>
  </sheetData>
  <sortState xmlns:xlrd2="http://schemas.microsoft.com/office/spreadsheetml/2017/richdata2" ref="A4:G18">
    <sortCondition ref="B4:B18"/>
  </sortState>
  <dataConsolidate/>
  <mergeCells count="1">
    <mergeCell ref="A1:G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68A9-EC26-4835-A949-F8BB80BFF9D9}">
  <sheetPr codeName="Sheet6"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8.1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36" t="s">
        <v>215</v>
      </c>
      <c r="C2" s="37"/>
      <c r="D2" s="43"/>
      <c r="E2" s="43"/>
      <c r="F2" s="43"/>
    </row>
    <row r="3" spans="2:6" collapsed="1" x14ac:dyDescent="0.3">
      <c r="B3" s="35"/>
      <c r="C3" s="35"/>
      <c r="D3" s="44" t="s">
        <v>217</v>
      </c>
      <c r="E3" s="44" t="s">
        <v>212</v>
      </c>
      <c r="F3" s="44" t="s">
        <v>214</v>
      </c>
    </row>
    <row r="4" spans="2:6" ht="40.5" hidden="1" outlineLevel="1" x14ac:dyDescent="0.3">
      <c r="B4" s="39"/>
      <c r="C4" s="39"/>
      <c r="E4" s="46" t="s">
        <v>213</v>
      </c>
      <c r="F4" s="46" t="s">
        <v>213</v>
      </c>
    </row>
    <row r="5" spans="2:6" x14ac:dyDescent="0.3">
      <c r="B5" s="40" t="s">
        <v>216</v>
      </c>
      <c r="C5" s="41"/>
      <c r="D5" s="38"/>
      <c r="E5" s="38"/>
      <c r="F5" s="38"/>
    </row>
    <row r="6" spans="2:6" outlineLevel="1" x14ac:dyDescent="0.3">
      <c r="B6" s="39"/>
      <c r="C6" s="39" t="s">
        <v>208</v>
      </c>
      <c r="D6" s="32">
        <v>0.15</v>
      </c>
      <c r="E6" s="45">
        <v>0.18</v>
      </c>
      <c r="F6" s="45">
        <v>0.12</v>
      </c>
    </row>
    <row r="7" spans="2:6" x14ac:dyDescent="0.3">
      <c r="B7" s="40" t="s">
        <v>218</v>
      </c>
      <c r="C7" s="41"/>
      <c r="D7" s="38"/>
      <c r="E7" s="38"/>
      <c r="F7" s="38"/>
    </row>
    <row r="8" spans="2:6" outlineLevel="1" x14ac:dyDescent="0.3">
      <c r="B8" s="39"/>
      <c r="C8" s="39" t="s">
        <v>209</v>
      </c>
      <c r="D8" s="33">
        <v>1622205</v>
      </c>
      <c r="E8" s="33">
        <v>1946646</v>
      </c>
      <c r="F8" s="33">
        <v>1297764</v>
      </c>
    </row>
    <row r="9" spans="2:6" outlineLevel="1" x14ac:dyDescent="0.3">
      <c r="B9" s="39"/>
      <c r="C9" s="39" t="s">
        <v>210</v>
      </c>
      <c r="D9" s="33">
        <v>1917855</v>
      </c>
      <c r="E9" s="33">
        <v>2301426</v>
      </c>
      <c r="F9" s="33">
        <v>1534284</v>
      </c>
    </row>
    <row r="10" spans="2:6" ht="17.25" outlineLevel="1" thickBot="1" x14ac:dyDescent="0.35">
      <c r="B10" s="42"/>
      <c r="C10" s="42" t="s">
        <v>211</v>
      </c>
      <c r="D10" s="34">
        <v>1951380</v>
      </c>
      <c r="E10" s="34">
        <v>2341656</v>
      </c>
      <c r="F10" s="34">
        <v>1561104</v>
      </c>
    </row>
    <row r="11" spans="2:6" x14ac:dyDescent="0.3">
      <c r="B11" t="s">
        <v>219</v>
      </c>
    </row>
    <row r="12" spans="2:6" x14ac:dyDescent="0.3">
      <c r="B12" t="s">
        <v>220</v>
      </c>
    </row>
    <row r="13" spans="2:6" x14ac:dyDescent="0.3">
      <c r="B13" t="s">
        <v>221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7"/>
  <dimension ref="A1:G18"/>
  <sheetViews>
    <sheetView zoomScale="154" zoomScaleNormal="154" workbookViewId="0">
      <selection activeCell="G4" sqref="G4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49" t="s">
        <v>88</v>
      </c>
      <c r="B1" s="49"/>
      <c r="C1" s="49"/>
      <c r="D1" s="49"/>
      <c r="E1" s="49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53" t="s">
        <v>95</v>
      </c>
      <c r="B8" s="53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53" t="s">
        <v>96</v>
      </c>
      <c r="B13" s="53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53" t="s">
        <v>97</v>
      </c>
      <c r="B18" s="53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1" show="1" sqref="E8 E13 E18">
    <scenario name="세율인상" locked="1" count="1" user="이종민" comment="만든 사람 이종민 날짜 2025-09-14">
      <inputCells r="G4" val="0.18" numFmtId="9"/>
    </scenario>
    <scenario name="세율인하" locked="1" count="1" user="이종민" comment="만든 사람 이종민 날짜 2025-09-14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sheetPr codeName="Sheet8"/>
  <dimension ref="A1:H11"/>
  <sheetViews>
    <sheetView tabSelected="1" zoomScale="160" zoomScaleNormal="160" workbookViewId="0">
      <selection activeCell="F13" sqref="F13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8" ht="20.25" x14ac:dyDescent="0.3">
      <c r="A1" s="49" t="s">
        <v>40</v>
      </c>
      <c r="B1" s="49"/>
      <c r="C1" s="49"/>
      <c r="D1" s="49"/>
      <c r="E1" s="49"/>
      <c r="F1" s="49"/>
    </row>
    <row r="3" spans="1:8" x14ac:dyDescent="0.3">
      <c r="A3" s="47" t="s">
        <v>41</v>
      </c>
      <c r="B3" s="47" t="s">
        <v>42</v>
      </c>
      <c r="C3" s="47" t="s">
        <v>44</v>
      </c>
      <c r="D3" s="47" t="s">
        <v>43</v>
      </c>
      <c r="E3" s="47" t="s">
        <v>45</v>
      </c>
      <c r="F3" s="47" t="s">
        <v>46</v>
      </c>
    </row>
    <row r="4" spans="1:8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  <c r="H4" s="33"/>
    </row>
    <row r="5" spans="1:8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8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8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8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8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  <c r="H9" s="33"/>
    </row>
    <row r="10" spans="1:8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8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3" name="Button 4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sheetPr codeName="Sheet9"/>
  <dimension ref="A1:D10"/>
  <sheetViews>
    <sheetView topLeftCell="A33" zoomScale="160" zoomScaleNormal="160" workbookViewId="0">
      <selection activeCell="G10" sqref="G10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49" t="s">
        <v>56</v>
      </c>
      <c r="B1" s="49"/>
      <c r="C1" s="49"/>
      <c r="D1" s="49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종민 이</cp:lastModifiedBy>
  <dcterms:created xsi:type="dcterms:W3CDTF">2024-04-04T05:45:49Z</dcterms:created>
  <dcterms:modified xsi:type="dcterms:W3CDTF">2025-09-14T10:37:15Z</dcterms:modified>
</cp:coreProperties>
</file>