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AAF5EDA-F07D-4F8C-9767-67CA685DB327}" xr6:coauthVersionLast="36" xr6:coauthVersionMax="47" xr10:uidLastSave="{00000000-0000-0000-0000-000000000000}"/>
  <bookViews>
    <workbookView xWindow="-120" yWindow="-120" windowWidth="29040" windowHeight="1599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4" i="7"/>
  <c r="G22" i="6" l="1"/>
  <c r="G20" i="6"/>
  <c r="G14" i="6"/>
  <c r="G8" i="6"/>
  <c r="F23" i="6"/>
  <c r="F21" i="6"/>
  <c r="F15" i="6"/>
  <c r="F9" i="6"/>
  <c r="D28" i="4" l="1"/>
  <c r="D29" i="4"/>
  <c r="D30" i="4"/>
  <c r="D31" i="4"/>
  <c r="D32" i="4"/>
  <c r="D33" i="4"/>
  <c r="D34" i="4"/>
  <c r="D27" i="4"/>
  <c r="J16" i="4"/>
  <c r="J17" i="4"/>
  <c r="J18" i="4"/>
  <c r="J19" i="4"/>
  <c r="J20" i="4"/>
  <c r="J21" i="4"/>
  <c r="J22" i="4"/>
  <c r="J23" i="4"/>
  <c r="J15" i="4"/>
  <c r="C23" i="4"/>
  <c r="J11" i="4"/>
  <c r="D4" i="4"/>
  <c r="D5" i="4"/>
  <c r="D6" i="4"/>
  <c r="D7" i="4"/>
  <c r="D8" i="4"/>
  <c r="D9" i="4"/>
  <c r="D10" i="4"/>
  <c r="D11" i="4"/>
  <c r="D3" i="4"/>
  <c r="E5" i="8" l="1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<sst xmlns="http://schemas.openxmlformats.org/spreadsheetml/2006/main" count="290" uniqueCount="231">
  <si>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</si>
  <si>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</si>
  <si>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</si>
  <si>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</si>
  <si>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</si>
  <si>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</si>
  <si>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</si>
  <si>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</si>
  <si>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</si>
  <si>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</si>
  <si>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</si>
  <si>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</si>
  <si>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</si>
  <si>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</si>
  <si>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</si>
  <si>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</si>
  <si>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</si>
  <si>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</si>
  <si>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</si>
  <si>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</si>
  <si>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</si>
  <si>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</si>
  <si>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</si>
  <si>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</si>
  <si>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</si>
  <si>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</si>
  <si>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</si>
  <si>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</si>
  <si>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</si>
  <si>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</si>
  <si>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</si>
  <si>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</si>
  <si>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</si>
  <si>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</si>
  <si>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</si>
  <si>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</si>
  <si>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</si>
  <si>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</si>
  <si>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</si>
  <si>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</si>
  <si>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</si>
  <si>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</si>
  <si>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</si>
  <si>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</si>
  <si>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</si>
  <si>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</si>
  <si>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</si>
  <si>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</si>
  <si>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</si>
  <si>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</si>
  <si>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</si>
  <si>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</si>
  <si>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</si>
  <si>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</si>
  <si>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</si>
  <si>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</si>
  <si>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</si>
  <si>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</si>
  <si>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</si>
  <si>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</si>
  <si>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</si>
  <si>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</si>
  <si>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</si>
  <si>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</si>
  <si>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</si>
  <si>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</si>
  <si>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</si>
  <si>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</si>
  <si>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</si>
  <si>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</si>
  <si>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</si>
  <si>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</si>
  <si>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</si>
  <si>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</si>
  <si>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</si>
  <si>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</si>
  <si>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</si>
  <si>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</si>
  <si>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</si>
  <si>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</si>
  <si>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</si>
  <si>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</si>
  <si>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</si>
  <si>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</si>
  <si>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</si>
  <si>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</si>
  <si>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</si>
  <si>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</si>
  <si>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</si>
  <si>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</si>
  <si>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</si>
  <si>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</si>
  <si>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</si>
  <si>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</si>
  <si>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</si>
  <si>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</si>
  <si>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</si>
  <si>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</si>
  <si>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</si>
  <si>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</si>
  <si>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</si>
  <si>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</si>
  <si>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</si>
  <si>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</si>
  <si>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</si>
  <si>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</si>
  <si>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</si>
  <si>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</si>
  <si>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</si>
  <si>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</si>
  <si>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</si>
  <si>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</si>
  <si>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</si>
  <si>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</si>
  <si>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</si>
  <si>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</si>
  <si>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</si>
  <si>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</si>
  <si>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</si>
  <si>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</si>
  <si>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</si>
  <si>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</si>
  <si>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</si>
  <si>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</si>
  <si>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</si>
  <si>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</si>
  <si>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</si>
  <si>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</si>
  <si>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</si>
  <si>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</si>
  <si>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</si>
  <si>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</si>
  <si>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</si>
  <si>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</si>
  <si>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</si>
  <si>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</si>
  <si>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</si>
  <si>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</si>
  <si>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</si>
  <si>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</si>
  <si>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</si>
  <si>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</si>
  <si>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</si>
  <si>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</si>
  <si>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</si>
  <si>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</si>
  <si>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</si>
  <si>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</si>
  <si>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</si>
  <si>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</si>
  <si>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</si>
  <si>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</si>
  <si>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</si>
  <si>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</si>
  <si>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</si>
  <si>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</si>
  <si>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</si>
  <si>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</si>
  <si>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</si>
  <si>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</si>
  <si>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</si>
  <si>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</si>
  <si>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</si>
  <si>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</si>
  <si>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</si>
  <si>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</si>
  <si>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</si>
  <si>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</si>
  <si>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</si>
  <si>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</si>
  <si>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</si>
  <si>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</si>
  <si>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</si>
  <si>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</si>
  <si>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</si>
  <si>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</si>
  <si>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</si>
  <si>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</si>
  <si>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</si>
  <si>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</si>
  <si>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</si>
  <si>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</si>
  <si>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</si>
  <si>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</si>
  <si>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</si>
  <si>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</si>
  <si>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</si>
  <si>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</si>
  <si>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</si>
  <si>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</si>
  <si>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</si>
  <si>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</si>
  <si>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</si>
  <si>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</si>
  <si>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</si>
  <si>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</si>
  <si>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</si>
  <si>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</si>
  <si>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</si>
  <si>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</si>
  <si>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</si>
  <si>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액션</t>
    <phoneticPr fontId="1" type="noConversion"/>
  </si>
  <si>
    <t>드라마</t>
    <phoneticPr fontId="1" type="noConversion"/>
  </si>
  <si>
    <t>스릴러</t>
    <phoneticPr fontId="1" type="noConversion"/>
  </si>
  <si>
    <t>장르</t>
    <phoneticPr fontId="1" type="noConversion"/>
  </si>
  <si>
    <t>개봉일</t>
    <phoneticPr fontId="1" type="noConversion"/>
  </si>
  <si>
    <t>12세이상</t>
    <phoneticPr fontId="1" type="noConversion"/>
  </si>
  <si>
    <t>15세이상</t>
    <phoneticPr fontId="1" type="noConversion"/>
  </si>
  <si>
    <t>등급</t>
    <phoneticPr fontId="1" type="noConversion"/>
  </si>
  <si>
    <t>평점</t>
    <phoneticPr fontId="1" type="noConversion"/>
  </si>
  <si>
    <t>130분</t>
    <phoneticPr fontId="1" type="noConversion"/>
  </si>
  <si>
    <t>124분</t>
    <phoneticPr fontId="1" type="noConversion"/>
  </si>
  <si>
    <t>115분</t>
    <phoneticPr fontId="1" type="noConversion"/>
  </si>
  <si>
    <t>109분</t>
    <phoneticPr fontId="1" type="noConversion"/>
  </si>
  <si>
    <t>110분</t>
    <phoneticPr fontId="1" type="noConversion"/>
  </si>
  <si>
    <t>러닝타임</t>
    <phoneticPr fontId="1" type="noConversion"/>
  </si>
  <si>
    <t>누적관객</t>
    <phoneticPr fontId="1" type="noConversion"/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</si>
  <si>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</si>
  <si>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</si>
  <si>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</si>
  <si>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구분</t>
    <phoneticPr fontId="1" type="noConversion"/>
  </si>
  <si>
    <t>소아과</t>
    <phoneticPr fontId="1" type="noConversion"/>
  </si>
  <si>
    <t>개발부 최소</t>
  </si>
  <si>
    <t>관리부 최소</t>
  </si>
  <si>
    <t>자재부 최소</t>
  </si>
  <si>
    <t>전체 최소값</t>
  </si>
  <si>
    <t>개발부 최대</t>
  </si>
  <si>
    <t>관리부 최대</t>
  </si>
  <si>
    <t>자재부 최대</t>
  </si>
  <si>
    <t>전체 최대값</t>
  </si>
  <si>
    <t>&lt;=300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</si>
</sst>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>
      <alignment vertical="center"/>
    </xf>
    <xf numFmtId="177" fontId="10" fillId="0" borderId="1" xfId="0" applyNumberFormat="1" applyFont="1" applyBorder="1" applyAlignment="1">
      <alignment horizontal="center" vertical="center"/>
    </xf>
    <xf numFmtId="0" fontId="9" fillId="3" borderId="5" xfId="2" applyFont="1" applyBorder="1" applyAlignment="1">
      <alignment horizontal="center" vertical="center"/>
    </xf>
    <xf numFmtId="0" fontId="9" fillId="3" borderId="6" xfId="2" applyFont="1" applyBorder="1" applyAlignment="1">
      <alignment horizontal="center" vertical="center"/>
    </xf>
    <xf numFmtId="0" fontId="9" fillId="3" borderId="7" xfId="2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1" fontId="10" fillId="0" borderId="9" xfId="1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10" fillId="0" borderId="11" xfId="1" applyFont="1" applyBorder="1">
      <alignment vertical="center"/>
    </xf>
    <xf numFmtId="177" fontId="10" fillId="0" borderId="11" xfId="0" applyNumberFormat="1" applyFont="1" applyBorder="1" applyAlignment="1">
      <alignment horizontal="center" vertical="center"/>
    </xf>
    <xf numFmtId="41" fontId="10" fillId="0" borderId="12" xfId="1" applyFont="1" applyBorder="1">
      <alignment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039535"/>
        <c:axId val="422226943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42222694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solidFill>
              <a:schemeClr val="accent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2039535"/>
        <c:crosses val="max"/>
        <c:crossBetween val="between"/>
      </c:valAx>
      <c:catAx>
        <c:axId val="4220395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2226943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7620</xdr:rowOff>
    </xdr:from>
    <xdr:to>
      <xdr:col>5</xdr:col>
      <xdr:colOff>868680</xdr:colOff>
      <xdr:row>3</xdr:row>
      <xdr:rowOff>182880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360420" y="495300"/>
          <a:ext cx="861060" cy="3962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4</xdr:row>
          <xdr:rowOff>30480</xdr:rowOff>
        </xdr:from>
        <xdr:to>
          <xdr:col>6</xdr:col>
          <xdr:colOff>0</xdr:colOff>
          <xdr:row>5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12</xdr:row>
      <xdr:rowOff>0</xdr:rowOff>
    </xdr:from>
    <xdr:to>
      <xdr:col>7</xdr:col>
      <xdr:colOff>22860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G8" sqref="G8"/>
    </sheetView>
  </sheetViews>
  <sheetFormatPr defaultRowHeight="17.399999999999999" x14ac:dyDescent="0.4"/>
  <cols>
    <col min="1" max="1" width="9.5" bestFit="1" customWidth="1"/>
    <col min="3" max="3" width="11.09765625" bestFit="1" customWidth="1"/>
    <col min="7" max="7" width="9.3984375" bestFit="1" customWidth="1"/>
  </cols>
  <sheetData>
    <row r="1" spans="1:7" x14ac:dyDescent="0.4">
      <c r="A1" t="s">
        <v>1</v>
      </c>
    </row>
    <row r="3" spans="1:7" x14ac:dyDescent="0.4">
      <c r="A3" s="1" t="s">
        <v>195</v>
      </c>
      <c r="B3" s="1" t="s">
        <v>204</v>
      </c>
      <c r="C3" s="1" t="s">
        <v>205</v>
      </c>
      <c r="D3" s="1" t="s">
        <v>208</v>
      </c>
      <c r="E3" s="1" t="s">
        <v>209</v>
      </c>
      <c r="F3" s="1" t="s">
        <v>215</v>
      </c>
      <c r="G3" s="1" t="s">
        <v>216</v>
      </c>
    </row>
    <row r="4" spans="1:7" x14ac:dyDescent="0.4">
      <c r="A4" s="1" t="s">
        <v>196</v>
      </c>
      <c r="B4" s="1" t="s">
        <v>203</v>
      </c>
      <c r="C4" s="2">
        <v>44979</v>
      </c>
      <c r="D4" s="1" t="s">
        <v>206</v>
      </c>
      <c r="E4" s="1">
        <v>7.5</v>
      </c>
      <c r="F4" s="1" t="s">
        <v>214</v>
      </c>
      <c r="G4" s="3">
        <v>409825</v>
      </c>
    </row>
    <row r="5" spans="1:7" x14ac:dyDescent="0.4">
      <c r="A5" s="1" t="s">
        <v>197</v>
      </c>
      <c r="B5" s="1" t="s">
        <v>202</v>
      </c>
      <c r="C5" s="2">
        <v>44979</v>
      </c>
      <c r="D5" s="1" t="s">
        <v>206</v>
      </c>
      <c r="E5" s="1">
        <v>8.6</v>
      </c>
      <c r="F5" s="1" t="s">
        <v>213</v>
      </c>
      <c r="G5" s="3">
        <v>590712</v>
      </c>
    </row>
    <row r="6" spans="1:7" x14ac:dyDescent="0.4">
      <c r="A6" s="1" t="s">
        <v>198</v>
      </c>
      <c r="B6" s="1" t="s">
        <v>202</v>
      </c>
      <c r="C6" s="2">
        <v>44986</v>
      </c>
      <c r="D6" s="1" t="s">
        <v>207</v>
      </c>
      <c r="E6" s="1">
        <v>7.4</v>
      </c>
      <c r="F6" s="1" t="s">
        <v>212</v>
      </c>
      <c r="G6" s="3">
        <v>842030</v>
      </c>
    </row>
    <row r="7" spans="1:7" x14ac:dyDescent="0.4">
      <c r="A7" s="1" t="s">
        <v>199</v>
      </c>
      <c r="B7" s="1" t="s">
        <v>202</v>
      </c>
      <c r="C7" s="2">
        <v>45000</v>
      </c>
      <c r="D7" s="1" t="s">
        <v>206</v>
      </c>
      <c r="E7" s="1">
        <v>8.9</v>
      </c>
      <c r="F7" s="1" t="s">
        <v>211</v>
      </c>
      <c r="G7" s="3">
        <v>435249</v>
      </c>
    </row>
    <row r="8" spans="1:7" x14ac:dyDescent="0.4">
      <c r="A8" s="1" t="s">
        <v>200</v>
      </c>
      <c r="B8" s="1" t="s">
        <v>201</v>
      </c>
      <c r="C8" s="2">
        <v>45000</v>
      </c>
      <c r="D8" s="1" t="s">
        <v>206</v>
      </c>
      <c r="E8" s="1">
        <v>6.9</v>
      </c>
      <c r="F8" s="1" t="s">
        <v>210</v>
      </c>
      <c r="G8" s="3">
        <v>235217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I13" sqref="I13"/>
    </sheetView>
  </sheetViews>
  <sheetFormatPr defaultRowHeight="17.399999999999999" x14ac:dyDescent="0.4"/>
  <cols>
    <col min="3" max="3" width="10.8984375" bestFit="1" customWidth="1"/>
    <col min="4" max="4" width="9.3984375" bestFit="1" customWidth="1"/>
    <col min="5" max="5" width="10.8984375" bestFit="1" customWidth="1"/>
    <col min="7" max="7" width="11" bestFit="1" customWidth="1"/>
  </cols>
  <sheetData>
    <row r="1" spans="1:7" ht="30" customHeight="1" x14ac:dyDescent="0.4">
      <c r="A1" s="25" t="s">
        <v>89</v>
      </c>
      <c r="B1" s="25"/>
      <c r="C1" s="25"/>
      <c r="D1" s="25"/>
      <c r="E1" s="25"/>
      <c r="F1" s="25"/>
      <c r="G1" s="25"/>
    </row>
    <row r="2" spans="1:7" ht="18" thickBot="1" x14ac:dyDescent="0.45"/>
    <row r="3" spans="1:7" x14ac:dyDescent="0.4">
      <c r="A3" s="29" t="s">
        <v>0</v>
      </c>
      <c r="B3" s="30" t="s">
        <v>90</v>
      </c>
      <c r="C3" s="30" t="s">
        <v>91</v>
      </c>
      <c r="D3" s="30" t="s">
        <v>92</v>
      </c>
      <c r="E3" s="30" t="s">
        <v>93</v>
      </c>
      <c r="F3" s="30" t="s">
        <v>94</v>
      </c>
      <c r="G3" s="31" t="s">
        <v>95</v>
      </c>
    </row>
    <row r="4" spans="1:7" x14ac:dyDescent="0.4">
      <c r="A4" s="32" t="s">
        <v>96</v>
      </c>
      <c r="B4" s="26" t="s">
        <v>97</v>
      </c>
      <c r="C4" s="27">
        <v>6857000</v>
      </c>
      <c r="D4" s="27">
        <v>823000</v>
      </c>
      <c r="E4" s="27">
        <f>C4-D4</f>
        <v>6034000</v>
      </c>
      <c r="F4" s="28">
        <v>10</v>
      </c>
      <c r="G4" s="33">
        <v>892000</v>
      </c>
    </row>
    <row r="5" spans="1:7" x14ac:dyDescent="0.4">
      <c r="A5" s="32"/>
      <c r="B5" s="26" t="s">
        <v>98</v>
      </c>
      <c r="C5" s="27">
        <v>5246000</v>
      </c>
      <c r="D5" s="27">
        <v>630000</v>
      </c>
      <c r="E5" s="27">
        <f t="shared" ref="E5:E11" si="0">C5-D5</f>
        <v>4616000</v>
      </c>
      <c r="F5" s="28">
        <v>10</v>
      </c>
      <c r="G5" s="33">
        <v>531000</v>
      </c>
    </row>
    <row r="6" spans="1:7" x14ac:dyDescent="0.4">
      <c r="A6" s="32" t="s">
        <v>99</v>
      </c>
      <c r="B6" s="26" t="s">
        <v>100</v>
      </c>
      <c r="C6" s="27">
        <v>4362000</v>
      </c>
      <c r="D6" s="27">
        <v>349000</v>
      </c>
      <c r="E6" s="27">
        <f t="shared" si="0"/>
        <v>4013000</v>
      </c>
      <c r="F6" s="28">
        <v>7</v>
      </c>
      <c r="G6" s="33">
        <v>304000</v>
      </c>
    </row>
    <row r="7" spans="1:7" x14ac:dyDescent="0.4">
      <c r="A7" s="32"/>
      <c r="B7" s="26" t="s">
        <v>101</v>
      </c>
      <c r="C7" s="27">
        <v>4100000</v>
      </c>
      <c r="D7" s="27">
        <v>328000</v>
      </c>
      <c r="E7" s="27">
        <f t="shared" si="0"/>
        <v>3772000</v>
      </c>
      <c r="F7" s="28">
        <v>7</v>
      </c>
      <c r="G7" s="33">
        <v>322000</v>
      </c>
    </row>
    <row r="8" spans="1:7" x14ac:dyDescent="0.4">
      <c r="A8" s="32" t="s">
        <v>102</v>
      </c>
      <c r="B8" s="26" t="s">
        <v>103</v>
      </c>
      <c r="C8" s="27">
        <v>2880000</v>
      </c>
      <c r="D8" s="27">
        <v>144000</v>
      </c>
      <c r="E8" s="27">
        <f t="shared" si="0"/>
        <v>2736000</v>
      </c>
      <c r="F8" s="28">
        <v>5</v>
      </c>
      <c r="G8" s="33">
        <v>159000</v>
      </c>
    </row>
    <row r="9" spans="1:7" x14ac:dyDescent="0.4">
      <c r="A9" s="32"/>
      <c r="B9" s="26" t="s">
        <v>104</v>
      </c>
      <c r="C9" s="27">
        <v>2524000</v>
      </c>
      <c r="D9" s="27">
        <v>126000</v>
      </c>
      <c r="E9" s="27">
        <f t="shared" si="0"/>
        <v>2398000</v>
      </c>
      <c r="F9" s="28">
        <v>5</v>
      </c>
      <c r="G9" s="33">
        <v>146000</v>
      </c>
    </row>
    <row r="10" spans="1:7" x14ac:dyDescent="0.4">
      <c r="A10" s="32" t="s">
        <v>105</v>
      </c>
      <c r="B10" s="26" t="s">
        <v>106</v>
      </c>
      <c r="C10" s="27">
        <v>893000</v>
      </c>
      <c r="D10" s="27">
        <v>18000</v>
      </c>
      <c r="E10" s="27">
        <f t="shared" si="0"/>
        <v>875000</v>
      </c>
      <c r="F10" s="28">
        <v>2</v>
      </c>
      <c r="G10" s="33">
        <v>22000</v>
      </c>
    </row>
    <row r="11" spans="1:7" ht="18" thickBot="1" x14ac:dyDescent="0.45">
      <c r="A11" s="34"/>
      <c r="B11" s="35" t="s">
        <v>107</v>
      </c>
      <c r="C11" s="36">
        <v>571000</v>
      </c>
      <c r="D11" s="36">
        <v>11000</v>
      </c>
      <c r="E11" s="36">
        <f t="shared" si="0"/>
        <v>560000</v>
      </c>
      <c r="F11" s="37">
        <v>2</v>
      </c>
      <c r="G11" s="38">
        <v>35000</v>
      </c>
    </row>
  </sheetData>
  <mergeCells count="4"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workbookViewId="0">
      <selection activeCell="C6" sqref="C6"/>
    </sheetView>
  </sheetViews>
  <sheetFormatPr defaultRowHeight="17.399999999999999" x14ac:dyDescent="0.4"/>
  <cols>
    <col min="1" max="1" width="11" customWidth="1"/>
    <col min="2" max="5" width="11" bestFit="1" customWidth="1"/>
  </cols>
  <sheetData>
    <row r="1" spans="1:5" ht="21" x14ac:dyDescent="0.4">
      <c r="A1" s="21" t="s">
        <v>108</v>
      </c>
      <c r="B1" s="21"/>
      <c r="C1" s="21"/>
      <c r="D1" s="21"/>
      <c r="E1" s="21"/>
    </row>
    <row r="3" spans="1:5" x14ac:dyDescent="0.4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4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4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4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4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4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4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4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4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4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4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4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4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4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4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4">
      <c r="A20" s="1" t="s">
        <v>217</v>
      </c>
      <c r="B20" s="1" t="s">
        <v>219</v>
      </c>
      <c r="C20" s="1"/>
    </row>
    <row r="21" spans="1:5" x14ac:dyDescent="0.4">
      <c r="A21" s="1" t="s">
        <v>218</v>
      </c>
      <c r="B21" s="1"/>
      <c r="C21" s="1"/>
    </row>
    <row r="22" spans="1:5" x14ac:dyDescent="0.4">
      <c r="A22" s="1"/>
      <c r="B22" s="1" t="s">
        <v>230</v>
      </c>
      <c r="C22" s="1"/>
    </row>
    <row r="23" spans="1:5" x14ac:dyDescent="0.4">
      <c r="A23" s="1"/>
      <c r="B23" s="1"/>
      <c r="C23" s="1"/>
    </row>
    <row r="24" spans="1:5" x14ac:dyDescent="0.4">
      <c r="A24" s="1"/>
      <c r="B24" s="1"/>
      <c r="C24" s="1"/>
    </row>
    <row r="25" spans="1:5" x14ac:dyDescent="0.4">
      <c r="A25" s="6" t="s">
        <v>109</v>
      </c>
      <c r="B25" s="6" t="s">
        <v>111</v>
      </c>
      <c r="C25" s="6" t="s">
        <v>113</v>
      </c>
      <c r="D25" s="15"/>
      <c r="E25" s="15"/>
    </row>
    <row r="26" spans="1:5" x14ac:dyDescent="0.4">
      <c r="A26" s="6" t="s">
        <v>114</v>
      </c>
      <c r="B26" s="6">
        <v>135</v>
      </c>
      <c r="C26" s="6">
        <v>867</v>
      </c>
      <c r="D26" s="15"/>
      <c r="E26" s="15"/>
    </row>
    <row r="27" spans="1:5" x14ac:dyDescent="0.4">
      <c r="A27" s="6" t="s">
        <v>115</v>
      </c>
      <c r="B27" s="6">
        <v>204</v>
      </c>
      <c r="C27" s="11">
        <v>1064</v>
      </c>
      <c r="D27" s="15"/>
      <c r="E27" s="16"/>
    </row>
    <row r="28" spans="1:5" x14ac:dyDescent="0.4">
      <c r="A28" s="6" t="s">
        <v>123</v>
      </c>
      <c r="B28" s="6">
        <v>16</v>
      </c>
      <c r="C28" s="6">
        <v>295</v>
      </c>
      <c r="D28" s="15"/>
      <c r="E28" s="15"/>
    </row>
    <row r="29" spans="1:5" x14ac:dyDescent="0.4">
      <c r="A29" s="6" t="s">
        <v>124</v>
      </c>
      <c r="B29" s="6">
        <v>107</v>
      </c>
      <c r="C29" s="6">
        <v>684</v>
      </c>
      <c r="D29" s="15"/>
      <c r="E29" s="15"/>
    </row>
    <row r="30" spans="1:5" x14ac:dyDescent="0.4">
      <c r="A30" s="6" t="s">
        <v>126</v>
      </c>
      <c r="B30" s="6">
        <v>19</v>
      </c>
      <c r="C30" s="6">
        <v>267</v>
      </c>
      <c r="D30" s="15"/>
      <c r="E30" s="15"/>
    </row>
    <row r="31" spans="1:5" x14ac:dyDescent="0.4">
      <c r="A31" s="6" t="s">
        <v>127</v>
      </c>
      <c r="B31" s="6">
        <v>22</v>
      </c>
      <c r="C31" s="6">
        <v>199</v>
      </c>
      <c r="D31" s="15"/>
      <c r="E31" s="1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opLeftCell="A16" workbookViewId="0">
      <selection activeCell="D27" sqref="D27:D34"/>
    </sheetView>
  </sheetViews>
  <sheetFormatPr defaultRowHeight="17.399999999999999" x14ac:dyDescent="0.4"/>
  <cols>
    <col min="2" max="2" width="11" bestFit="1" customWidth="1"/>
    <col min="4" max="4" width="11" bestFit="1" customWidth="1"/>
    <col min="6" max="6" width="9.09765625" bestFit="1" customWidth="1"/>
    <col min="8" max="8" width="13" bestFit="1" customWidth="1"/>
    <col min="9" max="9" width="10.8984375" bestFit="1" customWidth="1"/>
    <col min="10" max="10" width="13" bestFit="1" customWidth="1"/>
    <col min="11" max="11" width="5.59765625" customWidth="1"/>
  </cols>
  <sheetData>
    <row r="1" spans="1:12" x14ac:dyDescent="0.4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4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220</v>
      </c>
    </row>
    <row r="3" spans="1:12" x14ac:dyDescent="0.4">
      <c r="A3" s="6" t="s">
        <v>8</v>
      </c>
      <c r="B3" s="7">
        <v>0.38194444444444442</v>
      </c>
      <c r="C3" s="7">
        <v>0.47222222222222227</v>
      </c>
      <c r="D3" s="7" t="str">
        <f>IF(MINUTE(C3-B3)&gt;30,HOUR(C3-B3)+1,HOUR(C3-B3))&amp;"시간"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221</v>
      </c>
    </row>
    <row r="4" spans="1:12" x14ac:dyDescent="0.4">
      <c r="A4" s="6" t="s">
        <v>9</v>
      </c>
      <c r="B4" s="7">
        <v>0.39861111111111108</v>
      </c>
      <c r="C4" s="7">
        <v>0.44513888888888892</v>
      </c>
      <c r="D4" s="7" t="str">
        <f t="shared" ref="D4:D11" si="0">IF(MINUTE(C4-B4)&gt;30,HOUR(C4-B4)+1,HOUR(C4-B4))&amp;"시간"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4">
      <c r="A5" s="6" t="s">
        <v>10</v>
      </c>
      <c r="B5" s="7">
        <v>0.41875000000000001</v>
      </c>
      <c r="C5" s="7">
        <v>0.49791666666666662</v>
      </c>
      <c r="D5" s="7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4">
      <c r="A6" s="6" t="s">
        <v>11</v>
      </c>
      <c r="B6" s="7">
        <v>0.4368055555555555</v>
      </c>
      <c r="C6" s="7">
        <v>0.48333333333333334</v>
      </c>
      <c r="D6" s="7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4">
      <c r="A7" s="6" t="s">
        <v>12</v>
      </c>
      <c r="B7" s="7">
        <v>0.4381944444444445</v>
      </c>
      <c r="C7" s="7">
        <v>0.50624999999999998</v>
      </c>
      <c r="D7" s="7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4">
      <c r="A8" s="6" t="s">
        <v>13</v>
      </c>
      <c r="B8" s="7">
        <v>0.44791666666666669</v>
      </c>
      <c r="C8" s="7">
        <v>0.5229166666666667</v>
      </c>
      <c r="D8" s="7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4">
      <c r="A9" s="6" t="s">
        <v>14</v>
      </c>
      <c r="B9" s="7">
        <v>0.4597222222222222</v>
      </c>
      <c r="C9" s="7">
        <v>0.50763888888888886</v>
      </c>
      <c r="D9" s="7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4">
      <c r="A10" s="6" t="s">
        <v>15</v>
      </c>
      <c r="B10" s="7">
        <v>0.4680555555555555</v>
      </c>
      <c r="C10" s="7">
        <v>0.54027777777777775</v>
      </c>
      <c r="D10" s="7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4">
      <c r="A11" s="6" t="s">
        <v>16</v>
      </c>
      <c r="B11" s="7">
        <v>0.47569444444444442</v>
      </c>
      <c r="C11" s="7">
        <v>0.53194444444444444</v>
      </c>
      <c r="D11" s="7" t="str">
        <f t="shared" si="0"/>
        <v>1시간</v>
      </c>
      <c r="F11" s="22" t="s">
        <v>28</v>
      </c>
      <c r="G11" s="23"/>
      <c r="H11" s="23"/>
      <c r="I11" s="24"/>
      <c r="J11" s="9">
        <f>ROUNDDOWN(DAVERAGE(F2:J10,5,L2:L3),-3)</f>
        <v>306666000</v>
      </c>
    </row>
    <row r="12" spans="1:12" x14ac:dyDescent="0.4">
      <c r="D12" s="7"/>
    </row>
    <row r="13" spans="1:12" x14ac:dyDescent="0.4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4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4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IF(G15&gt;=H15+200,MAX(G15,I15),G15)</f>
        <v>1200</v>
      </c>
    </row>
    <row r="16" spans="1:12" x14ac:dyDescent="0.4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IF(G16&gt;=H16+200,MAX(G16,I16),G16)</f>
        <v>1500</v>
      </c>
    </row>
    <row r="17" spans="1:10" x14ac:dyDescent="0.4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4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4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4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4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4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4">
      <c r="A23" s="22" t="s">
        <v>34</v>
      </c>
      <c r="B23" s="24"/>
      <c r="C23" s="10">
        <f>COUNTIFS(B14:B22,"&gt;=60",C14:C22,"&gt;=60")/COUNTA(A15:A22)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4">
      <c r="A25" s="4" t="s">
        <v>51</v>
      </c>
      <c r="B25" s="5" t="s">
        <v>52</v>
      </c>
    </row>
    <row r="26" spans="1:10" x14ac:dyDescent="0.4">
      <c r="A26" s="6" t="s">
        <v>53</v>
      </c>
      <c r="B26" s="6" t="s">
        <v>54</v>
      </c>
      <c r="C26" s="6" t="s">
        <v>55</v>
      </c>
      <c r="D26" s="8" t="s">
        <v>56</v>
      </c>
      <c r="F26" s="20" t="s">
        <v>77</v>
      </c>
      <c r="G26" s="20"/>
      <c r="H26" s="20"/>
    </row>
    <row r="27" spans="1:10" x14ac:dyDescent="0.4">
      <c r="A27" s="6" t="s">
        <v>57</v>
      </c>
      <c r="B27" s="6">
        <v>2020</v>
      </c>
      <c r="C27" s="6" t="s">
        <v>58</v>
      </c>
      <c r="D27" s="6" t="str">
        <f>VLOOKUP(LEFT(A27,2),$F$27:$H$31,3,FALSE)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4">
      <c r="A28" s="6" t="s">
        <v>60</v>
      </c>
      <c r="B28" s="6">
        <v>2020</v>
      </c>
      <c r="C28" s="6" t="s">
        <v>61</v>
      </c>
      <c r="D28" s="6" t="str">
        <f t="shared" ref="D28:D34" si="2">VLOOKUP(LEFT(A28,2),$F$27:$H$31,3,FALSE)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4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4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4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4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4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4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G11" sqref="G11:J15"/>
    </sheetView>
  </sheetViews>
  <sheetFormatPr defaultRowHeight="17.399999999999999" x14ac:dyDescent="0.4"/>
  <cols>
    <col min="1" max="1" width="3.59765625" customWidth="1"/>
    <col min="2" max="2" width="11" bestFit="1" customWidth="1"/>
    <col min="7" max="7" width="11" bestFit="1" customWidth="1"/>
  </cols>
  <sheetData>
    <row r="2" spans="2:10" x14ac:dyDescent="0.4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4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4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4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4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4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4">
      <c r="B8" s="1"/>
      <c r="C8" s="14"/>
      <c r="D8" s="14"/>
      <c r="E8" s="14"/>
      <c r="G8" s="1"/>
      <c r="H8" s="1"/>
      <c r="I8" s="1"/>
      <c r="J8" s="1"/>
    </row>
    <row r="10" spans="2:10" x14ac:dyDescent="0.4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4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4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4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4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4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C8" sqref="C8"/>
    </sheetView>
  </sheetViews>
  <sheetFormatPr defaultRowHeight="17.399999999999999" outlineLevelRow="3" x14ac:dyDescent="0.4"/>
  <cols>
    <col min="5" max="5" width="11.09765625" bestFit="1" customWidth="1"/>
    <col min="6" max="7" width="11" bestFit="1" customWidth="1"/>
  </cols>
  <sheetData>
    <row r="1" spans="1:7" ht="21" x14ac:dyDescent="0.4">
      <c r="A1" s="21" t="s">
        <v>140</v>
      </c>
      <c r="B1" s="21"/>
      <c r="C1" s="21"/>
      <c r="D1" s="21"/>
      <c r="E1" s="21"/>
      <c r="F1" s="21"/>
      <c r="G1" s="21"/>
    </row>
    <row r="3" spans="1:7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4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4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4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4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4">
      <c r="A8" s="6"/>
      <c r="B8" s="17" t="s">
        <v>222</v>
      </c>
      <c r="C8" s="6"/>
      <c r="D8" s="6"/>
      <c r="E8" s="6"/>
      <c r="F8" s="6"/>
      <c r="G8" s="6">
        <f>SUBTOTAL(5,G4:G7)</f>
        <v>69</v>
      </c>
    </row>
    <row r="9" spans="1:7" outlineLevel="1" x14ac:dyDescent="0.4">
      <c r="A9" s="6"/>
      <c r="B9" s="17" t="s">
        <v>226</v>
      </c>
      <c r="C9" s="6"/>
      <c r="D9" s="6"/>
      <c r="E9" s="6"/>
      <c r="F9" s="6">
        <f>SUBTOTAL(4,F4:F7)</f>
        <v>120</v>
      </c>
      <c r="G9" s="6"/>
    </row>
    <row r="10" spans="1:7" outlineLevel="3" x14ac:dyDescent="0.4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4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4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4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4">
      <c r="A14" s="6"/>
      <c r="B14" s="17" t="s">
        <v>223</v>
      </c>
      <c r="C14" s="6"/>
      <c r="D14" s="6"/>
      <c r="E14" s="6"/>
      <c r="F14" s="6"/>
      <c r="G14" s="6">
        <f>SUBTOTAL(5,G10:G13)</f>
        <v>76</v>
      </c>
    </row>
    <row r="15" spans="1:7" outlineLevel="1" x14ac:dyDescent="0.4">
      <c r="A15" s="6"/>
      <c r="B15" s="17" t="s">
        <v>227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4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4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4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4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4">
      <c r="A20" s="15"/>
      <c r="B20" s="18" t="s">
        <v>224</v>
      </c>
      <c r="C20" s="15"/>
      <c r="D20" s="15"/>
      <c r="E20" s="15"/>
      <c r="F20" s="15"/>
      <c r="G20" s="15">
        <f>SUBTOTAL(5,G16:G19)</f>
        <v>81</v>
      </c>
    </row>
    <row r="21" spans="1:7" outlineLevel="1" x14ac:dyDescent="0.4">
      <c r="A21" s="15"/>
      <c r="B21" s="18" t="s">
        <v>228</v>
      </c>
      <c r="C21" s="15"/>
      <c r="D21" s="15"/>
      <c r="E21" s="15"/>
      <c r="F21" s="15">
        <f>SUBTOTAL(4,F16:F19)</f>
        <v>142</v>
      </c>
      <c r="G21" s="15"/>
    </row>
    <row r="22" spans="1:7" x14ac:dyDescent="0.4">
      <c r="A22" s="15"/>
      <c r="B22" s="18" t="s">
        <v>225</v>
      </c>
      <c r="C22" s="15"/>
      <c r="D22" s="15"/>
      <c r="E22" s="15"/>
      <c r="F22" s="15"/>
      <c r="G22" s="15">
        <f>SUBTOTAL(5,G4:G19)</f>
        <v>69</v>
      </c>
    </row>
    <row r="23" spans="1:7" x14ac:dyDescent="0.4">
      <c r="A23" s="15"/>
      <c r="B23" s="18" t="s">
        <v>229</v>
      </c>
      <c r="C23" s="15"/>
      <c r="D23" s="15"/>
      <c r="E23" s="15"/>
      <c r="F23" s="15">
        <f>SUBTOTAL(4,F4:F19)</f>
        <v>142</v>
      </c>
      <c r="G23" s="15"/>
    </row>
  </sheetData>
  <sortState ref="A4:G19">
    <sortCondition ref="B4:B19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tabSelected="1" workbookViewId="0">
      <selection activeCell="D4" sqref="D4:D9"/>
    </sheetView>
  </sheetViews>
  <sheetFormatPr defaultRowHeight="17.399999999999999" x14ac:dyDescent="0.4"/>
  <cols>
    <col min="6" max="6" width="11.59765625" customWidth="1"/>
  </cols>
  <sheetData>
    <row r="1" spans="1:4" ht="21" x14ac:dyDescent="0.4">
      <c r="A1" s="21" t="s">
        <v>173</v>
      </c>
      <c r="B1" s="21"/>
      <c r="C1" s="21"/>
      <c r="D1" s="21"/>
    </row>
    <row r="3" spans="1:4" x14ac:dyDescent="0.4">
      <c r="A3" s="19" t="s">
        <v>220</v>
      </c>
      <c r="B3" s="19" t="s">
        <v>174</v>
      </c>
      <c r="C3" s="19" t="s">
        <v>175</v>
      </c>
      <c r="D3" s="19" t="s">
        <v>176</v>
      </c>
    </row>
    <row r="4" spans="1:4" x14ac:dyDescent="0.4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4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4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4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4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4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">
                <anchor moveWithCells="1" sizeWithCells="1">
                  <from>
                    <xdr:col>5</xdr:col>
                    <xdr:colOff>7620</xdr:colOff>
                    <xdr:row>4</xdr:row>
                    <xdr:rowOff>30480</xdr:rowOff>
                  </from>
                  <to>
                    <xdr:col>6</xdr:col>
                    <xdr:colOff>0</xdr:colOff>
                    <xdr:row>5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7" workbookViewId="0">
      <selection activeCell="K19" sqref="K19"/>
    </sheetView>
  </sheetViews>
  <sheetFormatPr defaultRowHeight="17.399999999999999" x14ac:dyDescent="0.4"/>
  <cols>
    <col min="1" max="1" width="11" bestFit="1" customWidth="1"/>
  </cols>
  <sheetData>
    <row r="1" spans="1:5" ht="21" x14ac:dyDescent="0.4">
      <c r="A1" s="21" t="s">
        <v>183</v>
      </c>
      <c r="B1" s="21"/>
      <c r="C1" s="21"/>
      <c r="D1" s="21"/>
      <c r="E1" s="21"/>
    </row>
    <row r="3" spans="1:5" x14ac:dyDescent="0.4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4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4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4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4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4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4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4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2025-12-17T13:44:04Z</dcterms:modified>
</cp:coreProperties>
</file>