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randfather\Desktop\컴활 1급(실기- 길벗)\2024컴활1급_실기 - 복사본\01 엑셀\03 기본모의고사\"/>
    </mc:Choice>
  </mc:AlternateContent>
  <xr:revisionPtr revIDLastSave="0" documentId="13_ncr:1_{D50FBC71-E7FC-4D2D-BCB9-1E41734F76BD}" xr6:coauthVersionLast="47" xr6:coauthVersionMax="47" xr10:uidLastSave="{00000000-0000-0000-0000-000000000000}"/>
  <bookViews>
    <workbookView xWindow="-120" yWindow="-120" windowWidth="29040" windowHeight="15840" tabRatio="765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2" l="1" a="1"/>
  <c r="I9" i="2" s="1"/>
  <c r="I4" i="2" a="1"/>
  <c r="I4" i="2" s="1"/>
  <c r="I5" i="2" a="1"/>
  <c r="I5" i="2" s="1"/>
  <c r="I3" i="2" a="1"/>
  <c r="I3" i="2" s="1"/>
  <c r="A23" i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4" i="2" a="1"/>
  <c r="F9" i="2" a="1"/>
  <c r="F13" i="2" a="1"/>
  <c r="F8" i="2" a="1"/>
  <c r="F5" i="2" a="1"/>
  <c r="F17" i="2" a="1"/>
  <c r="F16" i="2" a="1"/>
  <c r="F6" i="2" a="1"/>
  <c r="F14" i="2" a="1"/>
  <c r="F18" i="2" a="1"/>
  <c r="F12" i="2" a="1"/>
  <c r="F10" i="2" a="1"/>
  <c r="F11" i="2" a="1"/>
  <c r="F15" i="2" a="1"/>
  <c r="F20" i="2" a="1"/>
  <c r="F7" i="2" a="1"/>
  <c r="F19" i="2" a="1"/>
  <c r="F3" i="2" a="1"/>
  <c r="F19" i="2" l="1"/>
  <c r="F7" i="2"/>
  <c r="F20" i="2"/>
  <c r="F15" i="2"/>
  <c r="F11" i="2"/>
  <c r="F10" i="2"/>
  <c r="F12" i="2"/>
  <c r="F18" i="2"/>
  <c r="F14" i="2"/>
  <c r="F6" i="2"/>
  <c r="F16" i="2"/>
  <c r="F17" i="2"/>
  <c r="F5" i="2"/>
  <c r="F8" i="2"/>
  <c r="F13" i="2"/>
  <c r="F9" i="2"/>
  <c r="F4" i="2"/>
  <c r="F3" i="2"/>
  <c r="H11" i="8"/>
  <c r="H7" i="8"/>
  <c r="H4" i="8"/>
  <c r="H10" i="8"/>
  <c r="H6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<sst xmlns="http://schemas.openxmlformats.org/spreadsheetml/2006/main" count="302" uniqueCount="144">
  <si>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</si>
  <si>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</si>
  <si>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</si>
  <si>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</si>
  <si>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</si>
  <si>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</si>
  <si>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</si>
  <si>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</si>
  <si>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</si>
  <si>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</si>
  <si>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</si>
  <si>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</si>
  <si>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</si>
  <si>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</si>
  <si>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</si>
  <si>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</si>
  <si>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</si>
  <si>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</si>
  <si>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</si>
  <si>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</si>
  <si>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</si>
  <si>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</si>
  <si>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</si>
  <si>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</si>
  <si>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</si>
  <si>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</si>
  <si>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</si>
  <si>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</si>
  <si>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</si>
  <si>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</si>
  <si>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</si>
  <si>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</si>
  <si>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</si>
  <si>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</si>
  <si>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</si>
  <si>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</si>
  <si>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</si>
  <si>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</si>
  <si>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</si>
  <si>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</si>
  <si>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</si>
  <si>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</si>
  <si>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</si>
  <si>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</si>
  <si>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</si>
  <si>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</si>
  <si>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</si>
  <si>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</si>
  <si>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</si>
  <si>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</si>
  <si>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</si>
  <si>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</si>
  <si>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</si>
  <si>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</si>
  <si>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</si>
  <si>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</si>
  <si>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</si>
  <si>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</si>
  <si>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</si>
  <si>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</si>
  <si>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</si>
  <si>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</si>
  <si>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</si>
  <si>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</si>
  <si>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</si>
  <si>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</si>
  <si>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</si>
  <si>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</si>
  <si>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</si>
  <si>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</si>
  <si>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</si>
  <si>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</si>
  <si>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</si>
  <si>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</si>
  <si>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</si>
  <si>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</si>
  <si>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</si>
  <si>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</si>
  <si>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</si>
  <si>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</si>
  <si>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</si>
  <si>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</si>
  <si>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</si>
  <si>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</si>
  <si>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</si>
  <si>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</si>
  <si>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</si>
  <si>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</si>
  <si>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</si>
  <si>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</si>
  <si>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</si>
  <si>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</si>
  <si>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</si>
  <si>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</si>
  <si>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</si>
  <si>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</si>
  <si>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</si>
  <si>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</si>
  <si>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</si>
  <si>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</si>
  <si>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</si>
  <si>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</si>
  <si>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</si>
  <si>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</si>
  <si>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</si>
  <si>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</si>
  <si>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</si>
  <si>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</si>
  <si>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</si>
  <si>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</si>
  <si>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</si>
  <si>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</si>
  <si>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</si>
  <si>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</si>
  <si>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</si>
  <si>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</si>
  <si>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</si>
  <si>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우량고객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</si>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</sst>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3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center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 applyProtection="1">
      <alignment vertical="center"/>
      <protection locked="0"/>
    </xf>
    <xf numFmtId="41" fontId="4" fillId="0" borderId="1" xfId="1" applyFont="1" applyBorder="1" applyAlignment="1" applyProtection="1">
      <alignment vertical="center"/>
      <protection hidden="1"/>
    </xf>
    <xf numFmtId="0" fontId="9" fillId="0" borderId="0" xfId="2" applyFont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4055071"/>
        <c:axId val="674056991"/>
      </c:barChart>
      <c:catAx>
        <c:axId val="6740550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268940</xdr:colOff>
      <xdr:row>15</xdr:row>
      <xdr:rowOff>29135</xdr:rowOff>
    </xdr:from>
    <xdr:to>
      <xdr:col>11</xdr:col>
      <xdr:colOff>500530</xdr:colOff>
      <xdr:row>36</xdr:row>
      <xdr:rowOff>141941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</xdr:row>
          <xdr:rowOff>19050</xdr:rowOff>
        </xdr:from>
        <xdr:to>
          <xdr:col>6</xdr:col>
          <xdr:colOff>495300</xdr:colOff>
          <xdr:row>3</xdr:row>
          <xdr:rowOff>142875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0"/>
  <sheetViews>
    <sheetView workbookViewId="0">
      <selection activeCell="F25" sqref="F25"/>
    </sheetView>
  </sheetViews>
  <sheetFormatPr defaultRowHeight="16.5"/>
  <cols>
    <col min="1" max="1" width="11.625" customWidth="1"/>
    <col min="2" max="2" width="12.625" customWidth="1"/>
    <col min="3" max="3" width="11.625" customWidth="1"/>
    <col min="4" max="4" width="11" customWidth="1"/>
    <col min="7" max="7" width="11.125" bestFit="1" customWidth="1"/>
  </cols>
  <sheetData>
    <row r="1" spans="1:7">
      <c r="A1" t="s">
        <v>0</v>
      </c>
    </row>
    <row r="2" spans="1:7">
      <c r="A2" s="12" t="s">
        <v>118</v>
      </c>
      <c r="B2" s="12" t="s">
        <v>40</v>
      </c>
      <c r="C2" s="12" t="s">
        <v>41</v>
      </c>
      <c r="D2" s="12" t="s">
        <v>42</v>
      </c>
      <c r="E2" s="12" t="s">
        <v>43</v>
      </c>
      <c r="F2" s="12" t="s">
        <v>44</v>
      </c>
    </row>
    <row r="3" spans="1:7">
      <c r="A3" s="12" t="s">
        <v>124</v>
      </c>
      <c r="B3" s="16">
        <v>44727</v>
      </c>
      <c r="C3" s="26">
        <v>0.49305555555555558</v>
      </c>
      <c r="D3" s="12" t="s">
        <v>47</v>
      </c>
      <c r="E3" s="12" t="s">
        <v>52</v>
      </c>
      <c r="F3" s="17">
        <v>1000</v>
      </c>
      <c r="G3" s="28"/>
    </row>
    <row r="4" spans="1:7">
      <c r="A4" s="12" t="s">
        <v>129</v>
      </c>
      <c r="B4" s="16">
        <v>44854</v>
      </c>
      <c r="C4" s="26">
        <v>0.55902777777777779</v>
      </c>
      <c r="D4" s="12" t="s">
        <v>50</v>
      </c>
      <c r="E4" s="12" t="s">
        <v>48</v>
      </c>
      <c r="F4" s="17">
        <v>2388</v>
      </c>
      <c r="G4" s="28"/>
    </row>
    <row r="5" spans="1:7">
      <c r="A5" s="12" t="s">
        <v>120</v>
      </c>
      <c r="B5" s="16">
        <v>44673</v>
      </c>
      <c r="C5" s="26">
        <v>7.6388888888888886E-3</v>
      </c>
      <c r="D5" s="12" t="s">
        <v>47</v>
      </c>
      <c r="E5" s="12" t="s">
        <v>48</v>
      </c>
      <c r="F5" s="17">
        <v>1500</v>
      </c>
      <c r="G5" s="28"/>
    </row>
    <row r="6" spans="1:7">
      <c r="A6" s="12" t="s">
        <v>130</v>
      </c>
      <c r="B6" s="16">
        <v>44961</v>
      </c>
      <c r="C6" s="26">
        <v>0.85069444444444453</v>
      </c>
      <c r="D6" s="12" t="s">
        <v>47</v>
      </c>
      <c r="E6" s="12" t="s">
        <v>138</v>
      </c>
      <c r="F6" s="27">
        <v>1000</v>
      </c>
      <c r="G6" s="28"/>
    </row>
    <row r="7" spans="1:7">
      <c r="A7" s="12" t="s">
        <v>133</v>
      </c>
      <c r="B7" s="16">
        <v>44693</v>
      </c>
      <c r="C7" s="26">
        <v>0.35069444444444442</v>
      </c>
      <c r="D7" s="12" t="s">
        <v>50</v>
      </c>
      <c r="E7" s="12" t="s">
        <v>48</v>
      </c>
      <c r="F7" s="17">
        <v>700</v>
      </c>
      <c r="G7" s="28"/>
    </row>
    <row r="8" spans="1:7">
      <c r="A8" s="12" t="s">
        <v>121</v>
      </c>
      <c r="B8" s="16">
        <v>44799</v>
      </c>
      <c r="C8" s="26">
        <v>0.43055555555555558</v>
      </c>
      <c r="D8" s="12" t="s">
        <v>50</v>
      </c>
      <c r="E8" s="12" t="s">
        <v>48</v>
      </c>
      <c r="F8" s="17">
        <v>500</v>
      </c>
      <c r="G8" s="28"/>
    </row>
    <row r="9" spans="1:7">
      <c r="A9" s="12" t="s">
        <v>122</v>
      </c>
      <c r="B9" s="16">
        <v>44878</v>
      </c>
      <c r="C9" s="26">
        <v>0.43055555555555558</v>
      </c>
      <c r="D9" s="12" t="s">
        <v>49</v>
      </c>
      <c r="E9" s="12" t="s">
        <v>48</v>
      </c>
      <c r="F9" s="17">
        <v>500</v>
      </c>
      <c r="G9" s="28"/>
    </row>
    <row r="10" spans="1:7">
      <c r="A10" s="12" t="s">
        <v>123</v>
      </c>
      <c r="B10" s="16">
        <v>44957</v>
      </c>
      <c r="C10" s="26">
        <v>0.47569444444444442</v>
      </c>
      <c r="D10" s="12" t="s">
        <v>50</v>
      </c>
      <c r="E10" s="12" t="s">
        <v>137</v>
      </c>
      <c r="F10" s="17">
        <v>500</v>
      </c>
      <c r="G10" s="28"/>
    </row>
    <row r="11" spans="1:7">
      <c r="A11" s="12" t="s">
        <v>131</v>
      </c>
      <c r="B11" s="16">
        <v>44984</v>
      </c>
      <c r="C11" s="26">
        <v>0.88194444444444453</v>
      </c>
      <c r="D11" s="12" t="s">
        <v>47</v>
      </c>
      <c r="E11" s="12" t="s">
        <v>51</v>
      </c>
      <c r="F11" s="17">
        <v>700</v>
      </c>
      <c r="G11" s="28"/>
    </row>
    <row r="12" spans="1:7">
      <c r="A12" s="12" t="s">
        <v>119</v>
      </c>
      <c r="B12" s="16">
        <v>45187</v>
      </c>
      <c r="C12" s="26">
        <v>0.92013888888888884</v>
      </c>
      <c r="D12" s="12" t="s">
        <v>47</v>
      </c>
      <c r="E12" s="12" t="s">
        <v>52</v>
      </c>
      <c r="F12" s="27">
        <v>4000</v>
      </c>
      <c r="G12" s="28"/>
    </row>
    <row r="13" spans="1:7">
      <c r="A13" s="12" t="s">
        <v>132</v>
      </c>
      <c r="B13" s="16">
        <v>44849</v>
      </c>
      <c r="C13" s="26">
        <v>0.15625</v>
      </c>
      <c r="D13" s="12" t="s">
        <v>49</v>
      </c>
      <c r="E13" s="12" t="s">
        <v>52</v>
      </c>
      <c r="F13" s="17">
        <v>1000</v>
      </c>
      <c r="G13" s="28"/>
    </row>
    <row r="14" spans="1:7">
      <c r="A14" s="12" t="s">
        <v>125</v>
      </c>
      <c r="B14" s="16">
        <v>44741</v>
      </c>
      <c r="C14" s="26">
        <v>0.5</v>
      </c>
      <c r="D14" s="12" t="s">
        <v>49</v>
      </c>
      <c r="E14" s="12" t="s">
        <v>48</v>
      </c>
      <c r="F14" s="17">
        <v>2388</v>
      </c>
      <c r="G14" s="28"/>
    </row>
    <row r="15" spans="1:7">
      <c r="A15" s="12" t="s">
        <v>126</v>
      </c>
      <c r="B15" s="16">
        <v>44839</v>
      </c>
      <c r="C15" s="26">
        <v>0.625</v>
      </c>
      <c r="D15" s="12" t="s">
        <v>47</v>
      </c>
      <c r="E15" s="12" t="s">
        <v>48</v>
      </c>
      <c r="F15" s="17">
        <v>700</v>
      </c>
      <c r="G15" s="28"/>
    </row>
    <row r="16" spans="1:7">
      <c r="A16" s="12" t="s">
        <v>127</v>
      </c>
      <c r="B16" s="16">
        <v>44837</v>
      </c>
      <c r="C16" s="26">
        <v>0.70833333333333337</v>
      </c>
      <c r="D16" s="12" t="s">
        <v>50</v>
      </c>
      <c r="E16" s="12" t="s">
        <v>48</v>
      </c>
      <c r="F16" s="17">
        <v>700</v>
      </c>
      <c r="G16" s="28"/>
    </row>
    <row r="17" spans="1:7">
      <c r="A17" s="12" t="s">
        <v>135</v>
      </c>
      <c r="B17" s="16">
        <v>44832</v>
      </c>
      <c r="C17" s="26">
        <v>0.39583333333333331</v>
      </c>
      <c r="D17" s="12" t="s">
        <v>49</v>
      </c>
      <c r="E17" s="12" t="s">
        <v>52</v>
      </c>
      <c r="F17" s="17">
        <v>1500</v>
      </c>
      <c r="G17" s="28"/>
    </row>
    <row r="18" spans="1:7">
      <c r="A18" s="12" t="s">
        <v>136</v>
      </c>
      <c r="B18" s="16">
        <v>44968</v>
      </c>
      <c r="C18" s="26">
        <v>0.39583333333333331</v>
      </c>
      <c r="D18" s="12" t="s">
        <v>49</v>
      </c>
      <c r="E18" s="12" t="s">
        <v>52</v>
      </c>
      <c r="F18" s="17">
        <v>500</v>
      </c>
      <c r="G18" s="28"/>
    </row>
    <row r="19" spans="1:7">
      <c r="A19" s="12" t="s">
        <v>128</v>
      </c>
      <c r="B19" s="16">
        <v>44686</v>
      </c>
      <c r="C19" s="26">
        <v>0.75</v>
      </c>
      <c r="D19" s="12" t="s">
        <v>49</v>
      </c>
      <c r="E19" s="12" t="s">
        <v>48</v>
      </c>
      <c r="F19" s="17">
        <v>700</v>
      </c>
      <c r="G19" s="28"/>
    </row>
    <row r="20" spans="1:7">
      <c r="A20" s="12" t="s">
        <v>134</v>
      </c>
      <c r="B20" s="16">
        <v>44873</v>
      </c>
      <c r="C20" s="26">
        <v>0.36458333333333331</v>
      </c>
      <c r="D20" s="12" t="s">
        <v>47</v>
      </c>
      <c r="E20" s="12" t="s">
        <v>48</v>
      </c>
      <c r="F20" s="17">
        <v>500</v>
      </c>
      <c r="G20" s="28"/>
    </row>
    <row r="22" spans="1:7">
      <c r="A22" s="15" t="s">
        <v>143</v>
      </c>
    </row>
    <row r="23" spans="1:7">
      <c r="A23" t="b">
        <f>AND(MOD(MID(A3,2,1),2)=0,OR(RIGHT(A3,1)="A",RIGHT(A3,1)="B"))</f>
        <v>0</v>
      </c>
    </row>
    <row r="25" spans="1:7">
      <c r="A25" s="12" t="s">
        <v>42</v>
      </c>
      <c r="B25" s="12" t="s">
        <v>43</v>
      </c>
      <c r="C25" s="12" t="s">
        <v>44</v>
      </c>
    </row>
    <row r="26" spans="1:7">
      <c r="A26" s="12" t="s">
        <v>47</v>
      </c>
      <c r="B26" s="12" t="s">
        <v>48</v>
      </c>
      <c r="C26" s="17">
        <v>1500</v>
      </c>
    </row>
    <row r="27" spans="1:7">
      <c r="A27" s="12" t="s">
        <v>47</v>
      </c>
      <c r="B27" s="12" t="s">
        <v>138</v>
      </c>
      <c r="C27" s="27">
        <v>1000</v>
      </c>
    </row>
    <row r="28" spans="1:7">
      <c r="A28" s="12" t="s">
        <v>50</v>
      </c>
      <c r="B28" s="12" t="s">
        <v>48</v>
      </c>
      <c r="C28" s="17">
        <v>500</v>
      </c>
    </row>
    <row r="29" spans="1:7">
      <c r="A29" s="12" t="s">
        <v>47</v>
      </c>
      <c r="B29" s="12" t="s">
        <v>52</v>
      </c>
      <c r="C29" s="27">
        <v>4000</v>
      </c>
    </row>
    <row r="30" spans="1:7">
      <c r="A30" s="12" t="s">
        <v>49</v>
      </c>
      <c r="B30" s="12" t="s">
        <v>48</v>
      </c>
      <c r="C30" s="17">
        <v>2388</v>
      </c>
    </row>
  </sheetData>
  <phoneticPr fontId="1" type="noConversion"/>
  <conditionalFormatting sqref="A3:F20">
    <cfRule type="expression" priority="2">
      <formula>AND(LEFT($A3,1)&lt;&gt;"B",$C3&gt;=0.5)</formula>
    </cfRule>
    <cfRule type="expression" dxfId="0" priority="1">
      <formula>AND(LEFT($A3,1)&lt;&gt;"B",$C3&gt;=0.5)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zoomScaleNormal="100" workbookViewId="0">
      <selection activeCell="D8" sqref="D8"/>
    </sheetView>
  </sheetViews>
  <sheetFormatPr defaultRowHeight="16.5"/>
  <cols>
    <col min="1" max="1" width="9" style="31"/>
    <col min="2" max="2" width="11" style="31" bestFit="1" customWidth="1"/>
    <col min="3" max="6" width="9" style="31"/>
    <col min="7" max="7" width="8.625" style="31" customWidth="1"/>
    <col min="8" max="8" width="10.625" style="31" customWidth="1"/>
    <col min="9" max="16384" width="9" style="31"/>
  </cols>
  <sheetData>
    <row r="1" spans="1:8" ht="20.25">
      <c r="A1" s="37" t="s">
        <v>33</v>
      </c>
      <c r="B1" s="37"/>
      <c r="C1" s="37"/>
      <c r="D1" s="37"/>
      <c r="E1" s="37"/>
      <c r="F1" s="37"/>
      <c r="G1" s="37"/>
      <c r="H1" s="37"/>
    </row>
    <row r="2" spans="1:8">
      <c r="A2" s="32"/>
      <c r="B2" s="32"/>
      <c r="C2" s="32"/>
      <c r="D2" s="32"/>
      <c r="E2" s="32"/>
      <c r="F2" s="32"/>
      <c r="G2" s="33"/>
      <c r="H2" s="32" t="s">
        <v>34</v>
      </c>
    </row>
    <row r="3" spans="1:8">
      <c r="A3" s="34" t="s">
        <v>11</v>
      </c>
      <c r="B3" s="34" t="s">
        <v>35</v>
      </c>
      <c r="C3" s="34" t="s">
        <v>36</v>
      </c>
      <c r="D3" s="34" t="s">
        <v>13</v>
      </c>
      <c r="E3" s="34" t="s">
        <v>14</v>
      </c>
      <c r="F3" s="34" t="s">
        <v>15</v>
      </c>
      <c r="G3" s="34" t="s">
        <v>16</v>
      </c>
      <c r="H3" s="34" t="s">
        <v>17</v>
      </c>
    </row>
    <row r="4" spans="1:8">
      <c r="A4" s="34" t="s">
        <v>37</v>
      </c>
      <c r="B4" s="34" t="s">
        <v>18</v>
      </c>
      <c r="C4" s="34" t="s">
        <v>19</v>
      </c>
      <c r="D4" s="34">
        <v>25</v>
      </c>
      <c r="E4" s="35">
        <v>2800</v>
      </c>
      <c r="F4" s="36">
        <f t="shared" ref="F4:F13" si="0">E4*400%</f>
        <v>11200</v>
      </c>
      <c r="G4" s="36">
        <f t="shared" ref="G4:G13" si="1">IF(D4&gt;=30, E4*100%, IF(D4&gt;=20, E4*50%, E4*20%))</f>
        <v>1400</v>
      </c>
      <c r="H4" s="36">
        <f t="shared" ref="H4:H13" si="2">D4*E4+F4+G4</f>
        <v>82600</v>
      </c>
    </row>
    <row r="5" spans="1:8">
      <c r="A5" s="34" t="s">
        <v>20</v>
      </c>
      <c r="B5" s="34" t="s">
        <v>18</v>
      </c>
      <c r="C5" s="34" t="s">
        <v>21</v>
      </c>
      <c r="D5" s="34">
        <v>12</v>
      </c>
      <c r="E5" s="35">
        <v>2000</v>
      </c>
      <c r="F5" s="36">
        <f t="shared" si="0"/>
        <v>8000</v>
      </c>
      <c r="G5" s="36">
        <f t="shared" si="1"/>
        <v>400</v>
      </c>
      <c r="H5" s="36">
        <f t="shared" si="2"/>
        <v>32400</v>
      </c>
    </row>
    <row r="6" spans="1:8">
      <c r="A6" s="34" t="s">
        <v>22</v>
      </c>
      <c r="B6" s="34" t="s">
        <v>23</v>
      </c>
      <c r="C6" s="34" t="s">
        <v>19</v>
      </c>
      <c r="D6" s="34">
        <v>21</v>
      </c>
      <c r="E6" s="35">
        <v>2800</v>
      </c>
      <c r="F6" s="36">
        <f t="shared" si="0"/>
        <v>11200</v>
      </c>
      <c r="G6" s="36">
        <f t="shared" si="1"/>
        <v>1400</v>
      </c>
      <c r="H6" s="36">
        <f t="shared" si="2"/>
        <v>71400</v>
      </c>
    </row>
    <row r="7" spans="1:8">
      <c r="A7" s="34" t="s">
        <v>38</v>
      </c>
      <c r="B7" s="34" t="s">
        <v>24</v>
      </c>
      <c r="C7" s="34" t="s">
        <v>25</v>
      </c>
      <c r="D7" s="34">
        <v>25</v>
      </c>
      <c r="E7" s="35">
        <v>2500</v>
      </c>
      <c r="F7" s="36">
        <f t="shared" si="0"/>
        <v>10000</v>
      </c>
      <c r="G7" s="36">
        <f t="shared" si="1"/>
        <v>1250</v>
      </c>
      <c r="H7" s="36">
        <f t="shared" si="2"/>
        <v>73750</v>
      </c>
    </row>
    <row r="8" spans="1:8">
      <c r="A8" s="34" t="s">
        <v>26</v>
      </c>
      <c r="B8" s="34" t="s">
        <v>24</v>
      </c>
      <c r="C8" s="34" t="s">
        <v>27</v>
      </c>
      <c r="D8" s="34">
        <v>9</v>
      </c>
      <c r="E8" s="35">
        <v>1800</v>
      </c>
      <c r="F8" s="36">
        <f t="shared" si="0"/>
        <v>7200</v>
      </c>
      <c r="G8" s="36">
        <f t="shared" si="1"/>
        <v>360</v>
      </c>
      <c r="H8" s="36">
        <f t="shared" si="2"/>
        <v>23760</v>
      </c>
    </row>
    <row r="9" spans="1:8">
      <c r="A9" s="34" t="s">
        <v>28</v>
      </c>
      <c r="B9" s="34" t="s">
        <v>18</v>
      </c>
      <c r="C9" s="34" t="s">
        <v>21</v>
      </c>
      <c r="D9" s="34">
        <v>18</v>
      </c>
      <c r="E9" s="35">
        <v>2000</v>
      </c>
      <c r="F9" s="36">
        <f t="shared" si="0"/>
        <v>8000</v>
      </c>
      <c r="G9" s="36">
        <f t="shared" si="1"/>
        <v>400</v>
      </c>
      <c r="H9" s="36">
        <f t="shared" si="2"/>
        <v>44400</v>
      </c>
    </row>
    <row r="10" spans="1:8">
      <c r="A10" s="34" t="s">
        <v>29</v>
      </c>
      <c r="B10" s="34" t="s">
        <v>18</v>
      </c>
      <c r="C10" s="34" t="s">
        <v>25</v>
      </c>
      <c r="D10" s="34">
        <v>22</v>
      </c>
      <c r="E10" s="35">
        <v>2500</v>
      </c>
      <c r="F10" s="36">
        <f t="shared" si="0"/>
        <v>10000</v>
      </c>
      <c r="G10" s="36">
        <f t="shared" si="1"/>
        <v>1250</v>
      </c>
      <c r="H10" s="36">
        <f t="shared" si="2"/>
        <v>66250</v>
      </c>
    </row>
    <row r="11" spans="1:8">
      <c r="A11" s="34" t="s">
        <v>30</v>
      </c>
      <c r="B11" s="34" t="s">
        <v>23</v>
      </c>
      <c r="C11" s="34" t="s">
        <v>27</v>
      </c>
      <c r="D11" s="34">
        <v>14</v>
      </c>
      <c r="E11" s="35">
        <v>1800</v>
      </c>
      <c r="F11" s="36">
        <f t="shared" si="0"/>
        <v>7200</v>
      </c>
      <c r="G11" s="36">
        <f t="shared" si="1"/>
        <v>360</v>
      </c>
      <c r="H11" s="36">
        <f t="shared" si="2"/>
        <v>32760</v>
      </c>
    </row>
    <row r="12" spans="1:8">
      <c r="A12" s="34" t="s">
        <v>31</v>
      </c>
      <c r="B12" s="34" t="s">
        <v>18</v>
      </c>
      <c r="C12" s="34" t="s">
        <v>27</v>
      </c>
      <c r="D12" s="34">
        <v>7</v>
      </c>
      <c r="E12" s="35">
        <v>1800</v>
      </c>
      <c r="F12" s="36">
        <f t="shared" si="0"/>
        <v>7200</v>
      </c>
      <c r="G12" s="36">
        <f t="shared" si="1"/>
        <v>360</v>
      </c>
      <c r="H12" s="36">
        <f t="shared" si="2"/>
        <v>20160</v>
      </c>
    </row>
    <row r="13" spans="1:8">
      <c r="A13" s="34" t="s">
        <v>32</v>
      </c>
      <c r="B13" s="34" t="s">
        <v>24</v>
      </c>
      <c r="C13" s="34" t="s">
        <v>27</v>
      </c>
      <c r="D13" s="34">
        <v>7</v>
      </c>
      <c r="E13" s="35">
        <v>1800</v>
      </c>
      <c r="F13" s="36">
        <f t="shared" si="0"/>
        <v>7200</v>
      </c>
      <c r="G13" s="36">
        <f t="shared" si="1"/>
        <v>360</v>
      </c>
      <c r="H13" s="36">
        <f t="shared" si="2"/>
        <v>20160</v>
      </c>
    </row>
    <row r="15" spans="1:8">
      <c r="A15" s="32"/>
      <c r="B15" s="32"/>
      <c r="C15" s="32"/>
      <c r="D15" s="32"/>
      <c r="E15" s="32"/>
      <c r="F15" s="32"/>
      <c r="G15" s="32"/>
      <c r="H15" s="32"/>
    </row>
  </sheetData>
  <sheetProtection sheet="1" objects="1" scenarios="1" formatCells="0"/>
  <mergeCells count="1">
    <mergeCell ref="A1:H1"/>
  </mergeCells>
  <phoneticPr fontId="1" type="noConversion"/>
  <pageMargins left="0.7" right="0.7" top="0.75" bottom="0.75" header="0.3" footer="0.3"/>
  <pageSetup paperSize="9" orientation="portrait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abSelected="1" zoomScaleNormal="100" workbookViewId="0">
      <selection activeCell="D25" sqref="D25"/>
    </sheetView>
  </sheetViews>
  <sheetFormatPr defaultRowHeight="16.5"/>
  <cols>
    <col min="1" max="1" width="18.625" customWidth="1"/>
    <col min="2" max="2" width="14.875" customWidth="1"/>
    <col min="3" max="3" width="11.625" customWidth="1"/>
    <col min="4" max="4" width="11" customWidth="1"/>
    <col min="7" max="7" width="3.125" customWidth="1"/>
    <col min="9" max="9" width="19.25" bestFit="1" customWidth="1"/>
    <col min="10" max="10" width="11.125" customWidth="1"/>
    <col min="11" max="11" width="11" customWidth="1"/>
  </cols>
  <sheetData>
    <row r="1" spans="1:11">
      <c r="A1" t="s">
        <v>0</v>
      </c>
      <c r="H1" t="s">
        <v>39</v>
      </c>
    </row>
    <row r="2" spans="1:11">
      <c r="A2" s="12" t="s">
        <v>40</v>
      </c>
      <c r="B2" s="12" t="s">
        <v>41</v>
      </c>
      <c r="C2" s="12" t="s">
        <v>42</v>
      </c>
      <c r="D2" s="12" t="s">
        <v>43</v>
      </c>
      <c r="E2" s="12" t="s">
        <v>44</v>
      </c>
      <c r="F2" s="13" t="s">
        <v>45</v>
      </c>
      <c r="H2" s="14" t="s">
        <v>42</v>
      </c>
      <c r="I2" s="13" t="s">
        <v>46</v>
      </c>
      <c r="J2" s="15"/>
    </row>
    <row r="3" spans="1:11">
      <c r="A3" s="16">
        <v>44607</v>
      </c>
      <c r="B3" s="26">
        <v>7.6388888888888886E-3</v>
      </c>
      <c r="C3" s="12" t="s">
        <v>47</v>
      </c>
      <c r="D3" s="12" t="s">
        <v>48</v>
      </c>
      <c r="E3" s="17">
        <v>1500</v>
      </c>
      <c r="F3" s="12" t="str" cm="1">
        <f t="array" ref="F3">fn비고(A3)</f>
        <v>4사분기</v>
      </c>
      <c r="H3" s="18" t="s">
        <v>49</v>
      </c>
      <c r="I3" s="17">
        <f t="array" ref="I3">SMALL(IF(($C$3:$C$20=H3)*($E$3:$E$20&gt;=700),$E$3:$E$20),2)</f>
        <v>1000</v>
      </c>
    </row>
    <row r="4" spans="1:11">
      <c r="A4" s="16">
        <v>44731</v>
      </c>
      <c r="B4" s="26">
        <v>0.43055555555555558</v>
      </c>
      <c r="C4" s="12" t="s">
        <v>50</v>
      </c>
      <c r="D4" s="12" t="s">
        <v>48</v>
      </c>
      <c r="E4" s="17">
        <v>500</v>
      </c>
      <c r="F4" s="12" t="str" cm="1">
        <f t="array" ref="F4">fn비고(A4)</f>
        <v>4사분기</v>
      </c>
      <c r="H4" s="18" t="s">
        <v>50</v>
      </c>
      <c r="I4" s="17">
        <f t="array" ref="I4">SMALL(IF(($C$3:$C$20=H4)*($E$3:$E$20&gt;=700),$E$3:$E$20),2)</f>
        <v>700</v>
      </c>
    </row>
    <row r="5" spans="1:11">
      <c r="A5" s="16">
        <v>44810</v>
      </c>
      <c r="B5" s="26">
        <v>0.43055555555555558</v>
      </c>
      <c r="C5" s="12" t="s">
        <v>49</v>
      </c>
      <c r="D5" s="12" t="s">
        <v>48</v>
      </c>
      <c r="E5" s="17">
        <v>500</v>
      </c>
      <c r="F5" s="12" t="str" cm="1">
        <f t="array" ref="F5">fn비고(A5)</f>
        <v>4사분기</v>
      </c>
      <c r="H5" s="18" t="s">
        <v>47</v>
      </c>
      <c r="I5" s="17">
        <f t="array" ref="I5">SMALL(IF(($C$3:$C$20=H5)*($E$3:$E$20&gt;=700),$E$3:$E$20),2)</f>
        <v>700</v>
      </c>
    </row>
    <row r="6" spans="1:11">
      <c r="A6" s="16">
        <v>44889</v>
      </c>
      <c r="B6" s="26">
        <v>0.47569444444444442</v>
      </c>
      <c r="C6" s="12" t="s">
        <v>50</v>
      </c>
      <c r="D6" s="12" t="s">
        <v>51</v>
      </c>
      <c r="E6" s="17">
        <v>2500</v>
      </c>
      <c r="F6" s="12" t="str" cm="1">
        <f t="array" ref="F6">fn비고(A6)</f>
        <v>4사분기</v>
      </c>
    </row>
    <row r="7" spans="1:11">
      <c r="A7" s="16">
        <v>44659</v>
      </c>
      <c r="B7" s="26">
        <v>0.49305555555555558</v>
      </c>
      <c r="C7" s="12" t="s">
        <v>47</v>
      </c>
      <c r="D7" s="12" t="s">
        <v>52</v>
      </c>
      <c r="E7" s="17">
        <v>1000</v>
      </c>
      <c r="F7" s="12" t="str" cm="1">
        <f t="array" ref="F7">fn비고(A7)</f>
        <v>4사분기</v>
      </c>
      <c r="H7" t="s">
        <v>53</v>
      </c>
      <c r="I7" t="s">
        <v>54</v>
      </c>
    </row>
    <row r="8" spans="1:11">
      <c r="A8" s="16">
        <v>44673</v>
      </c>
      <c r="B8" s="26">
        <v>0.5</v>
      </c>
      <c r="C8" s="12" t="s">
        <v>49</v>
      </c>
      <c r="D8" s="12" t="s">
        <v>48</v>
      </c>
      <c r="E8" s="17">
        <v>2388</v>
      </c>
      <c r="F8" s="12" t="str" cm="1">
        <f t="array" ref="F8">fn비고(A8)</f>
        <v>4사분기</v>
      </c>
      <c r="H8" s="12" t="s">
        <v>42</v>
      </c>
      <c r="I8" s="13" t="s">
        <v>48</v>
      </c>
      <c r="J8" s="13" t="s">
        <v>52</v>
      </c>
      <c r="K8" s="13" t="s">
        <v>51</v>
      </c>
    </row>
    <row r="9" spans="1:11">
      <c r="A9" s="16">
        <v>44770</v>
      </c>
      <c r="B9" s="26">
        <v>0.625</v>
      </c>
      <c r="C9" s="12" t="s">
        <v>47</v>
      </c>
      <c r="D9" s="12" t="s">
        <v>48</v>
      </c>
      <c r="E9" s="17">
        <v>700</v>
      </c>
      <c r="F9" s="12" t="str" cm="1">
        <f t="array" ref="F9">fn비고(A9)</f>
        <v>4사분기</v>
      </c>
      <c r="H9" s="12" t="s">
        <v>49</v>
      </c>
      <c r="I9" s="16">
        <f t="array" ref="I9">SUM(($C$3:$C$20=$H9)*($D$3:$D$20=I$8)*(ISODD(MONTH($A$3:$A$20))))</f>
        <v>1</v>
      </c>
      <c r="J9" s="12"/>
      <c r="K9" s="12"/>
    </row>
    <row r="10" spans="1:11">
      <c r="A10" s="16">
        <v>44768</v>
      </c>
      <c r="B10" s="26">
        <v>0.70833333333333337</v>
      </c>
      <c r="C10" s="12" t="s">
        <v>50</v>
      </c>
      <c r="D10" s="12" t="s">
        <v>48</v>
      </c>
      <c r="E10" s="17">
        <v>700</v>
      </c>
      <c r="F10" s="12" t="str" cm="1">
        <f t="array" ref="F10">fn비고(A10)</f>
        <v>4사분기</v>
      </c>
      <c r="H10" s="12" t="s">
        <v>50</v>
      </c>
      <c r="I10" s="12"/>
      <c r="J10" s="12"/>
      <c r="K10" s="12"/>
    </row>
    <row r="11" spans="1:11">
      <c r="A11" s="16">
        <v>44620</v>
      </c>
      <c r="B11" s="26">
        <v>0.75</v>
      </c>
      <c r="C11" s="12" t="s">
        <v>49</v>
      </c>
      <c r="D11" s="12" t="s">
        <v>48</v>
      </c>
      <c r="E11" s="17">
        <v>700</v>
      </c>
      <c r="F11" s="12" t="str" cm="1">
        <f t="array" ref="F11">fn비고(A11)</f>
        <v>4사분기</v>
      </c>
      <c r="H11" s="12" t="s">
        <v>47</v>
      </c>
      <c r="I11" s="12"/>
      <c r="J11" s="12"/>
      <c r="K11" s="12"/>
    </row>
    <row r="12" spans="1:11">
      <c r="A12" s="16">
        <v>44786</v>
      </c>
      <c r="B12" s="26">
        <v>0.55902777777777779</v>
      </c>
      <c r="C12" s="12" t="s">
        <v>50</v>
      </c>
      <c r="D12" s="12" t="s">
        <v>48</v>
      </c>
      <c r="E12" s="17">
        <v>2388</v>
      </c>
      <c r="F12" s="12" t="str" cm="1">
        <f t="array" ref="F12">fn비고(A12)</f>
        <v>4사분기</v>
      </c>
    </row>
    <row r="13" spans="1:11">
      <c r="A13" s="16">
        <v>44893</v>
      </c>
      <c r="B13" s="26">
        <v>0.85069444444444453</v>
      </c>
      <c r="C13" s="12" t="s">
        <v>47</v>
      </c>
      <c r="D13" s="12" t="s">
        <v>48</v>
      </c>
      <c r="E13" s="17">
        <v>4000</v>
      </c>
      <c r="F13" s="12" t="str" cm="1">
        <f t="array" ref="F13">fn비고(A13)</f>
        <v>4사분기</v>
      </c>
    </row>
    <row r="14" spans="1:11">
      <c r="A14" s="16">
        <v>44915</v>
      </c>
      <c r="B14" s="26">
        <v>0.88194444444444453</v>
      </c>
      <c r="C14" s="12" t="s">
        <v>47</v>
      </c>
      <c r="D14" s="12" t="s">
        <v>51</v>
      </c>
      <c r="E14" s="17">
        <v>700</v>
      </c>
      <c r="F14" s="12" t="str" cm="1">
        <f t="array" ref="F14">fn비고(A14)</f>
        <v>4사분기</v>
      </c>
    </row>
    <row r="15" spans="1:11">
      <c r="A15" s="16">
        <v>45118</v>
      </c>
      <c r="B15" s="26">
        <v>0.92013888888888884</v>
      </c>
      <c r="C15" s="12" t="s">
        <v>47</v>
      </c>
      <c r="D15" s="12" t="s">
        <v>52</v>
      </c>
      <c r="E15" s="17">
        <v>500</v>
      </c>
      <c r="F15" s="12" t="str" cm="1">
        <f t="array" ref="F15">fn비고(A15)</f>
        <v>4사분기</v>
      </c>
    </row>
    <row r="16" spans="1:11">
      <c r="A16" s="16">
        <v>44781</v>
      </c>
      <c r="B16" s="26">
        <v>0.15625</v>
      </c>
      <c r="C16" s="12" t="s">
        <v>49</v>
      </c>
      <c r="D16" s="12" t="s">
        <v>52</v>
      </c>
      <c r="E16" s="17">
        <v>1000</v>
      </c>
      <c r="F16" s="12" t="str" cm="1">
        <f t="array" ref="F16">fn비고(A16)</f>
        <v>4사분기</v>
      </c>
    </row>
    <row r="17" spans="1:11">
      <c r="A17" s="16">
        <v>44625</v>
      </c>
      <c r="B17" s="26">
        <v>0.35069444444444442</v>
      </c>
      <c r="C17" s="12" t="s">
        <v>50</v>
      </c>
      <c r="D17" s="12" t="s">
        <v>48</v>
      </c>
      <c r="E17" s="17">
        <v>700</v>
      </c>
      <c r="F17" s="12" t="str" cm="1">
        <f t="array" ref="F17">fn비고(A17)</f>
        <v>4사분기</v>
      </c>
    </row>
    <row r="18" spans="1:11">
      <c r="A18" s="16">
        <v>44805</v>
      </c>
      <c r="B18" s="26">
        <v>0.36458333333333331</v>
      </c>
      <c r="C18" s="12" t="s">
        <v>47</v>
      </c>
      <c r="D18" s="12" t="s">
        <v>48</v>
      </c>
      <c r="E18" s="17">
        <v>500</v>
      </c>
      <c r="F18" s="12" t="str" cm="1">
        <f t="array" ref="F18">fn비고(A18)</f>
        <v>4사분기</v>
      </c>
    </row>
    <row r="19" spans="1:11">
      <c r="A19" s="16">
        <v>44763</v>
      </c>
      <c r="B19" s="26">
        <v>0.39583333333333331</v>
      </c>
      <c r="C19" s="12" t="s">
        <v>49</v>
      </c>
      <c r="D19" s="12" t="s">
        <v>52</v>
      </c>
      <c r="E19" s="17">
        <v>1500</v>
      </c>
      <c r="F19" s="12" t="str" cm="1">
        <f t="array" ref="F19">fn비고(A19)</f>
        <v>4사분기</v>
      </c>
    </row>
    <row r="20" spans="1:11">
      <c r="A20" s="16">
        <v>44899</v>
      </c>
      <c r="B20" s="26">
        <v>0.39583333333333331</v>
      </c>
      <c r="C20" s="12" t="s">
        <v>49</v>
      </c>
      <c r="D20" s="12" t="s">
        <v>52</v>
      </c>
      <c r="E20" s="17">
        <v>500</v>
      </c>
      <c r="F20" s="12" t="str" cm="1">
        <f t="array" ref="F20">fn비고(A20)</f>
        <v>4사분기</v>
      </c>
    </row>
    <row r="22" spans="1:11">
      <c r="A22" t="s">
        <v>55</v>
      </c>
      <c r="D22" t="s">
        <v>56</v>
      </c>
      <c r="H22" t="s">
        <v>57</v>
      </c>
    </row>
    <row r="23" spans="1:11">
      <c r="A23" s="12" t="s">
        <v>58</v>
      </c>
      <c r="B23" s="12" t="s">
        <v>59</v>
      </c>
      <c r="C23" s="12" t="s">
        <v>60</v>
      </c>
      <c r="D23" s="13" t="s">
        <v>61</v>
      </c>
      <c r="H23" s="12" t="s">
        <v>11</v>
      </c>
      <c r="I23" s="12" t="s">
        <v>62</v>
      </c>
      <c r="J23" s="12" t="s">
        <v>63</v>
      </c>
      <c r="K23" s="13" t="s">
        <v>64</v>
      </c>
    </row>
    <row r="24" spans="1:11">
      <c r="A24" s="12" t="s">
        <v>65</v>
      </c>
      <c r="B24" s="12">
        <v>25</v>
      </c>
      <c r="C24" s="12">
        <v>80</v>
      </c>
      <c r="D24" s="12"/>
      <c r="H24" s="12" t="s">
        <v>66</v>
      </c>
      <c r="I24" s="12">
        <v>4</v>
      </c>
      <c r="J24" s="12">
        <v>90</v>
      </c>
      <c r="K24" s="12"/>
    </row>
    <row r="25" spans="1:11">
      <c r="A25" s="12" t="s">
        <v>67</v>
      </c>
      <c r="B25" s="12">
        <v>26</v>
      </c>
      <c r="C25" s="12">
        <v>65</v>
      </c>
      <c r="D25" s="12"/>
      <c r="H25" s="12" t="s">
        <v>68</v>
      </c>
      <c r="I25" s="12">
        <v>7</v>
      </c>
      <c r="J25" s="12">
        <v>95</v>
      </c>
      <c r="K25" s="12"/>
    </row>
    <row r="26" spans="1:11">
      <c r="A26" s="12" t="s">
        <v>69</v>
      </c>
      <c r="B26" s="12">
        <v>120</v>
      </c>
      <c r="C26" s="12">
        <v>45</v>
      </c>
      <c r="D26" s="12"/>
      <c r="H26" s="12" t="s">
        <v>70</v>
      </c>
      <c r="I26" s="12">
        <v>20</v>
      </c>
      <c r="J26" s="12">
        <v>75</v>
      </c>
      <c r="K26" s="12"/>
    </row>
    <row r="27" spans="1:11">
      <c r="A27" s="12" t="s">
        <v>71</v>
      </c>
      <c r="B27" s="12">
        <v>56</v>
      </c>
      <c r="C27" s="12">
        <v>77</v>
      </c>
      <c r="D27" s="12"/>
      <c r="H27" s="12" t="s">
        <v>72</v>
      </c>
      <c r="I27" s="12">
        <v>2</v>
      </c>
      <c r="J27" s="12">
        <v>65</v>
      </c>
      <c r="K27" s="12"/>
    </row>
    <row r="28" spans="1:11">
      <c r="A28" s="12" t="s">
        <v>73</v>
      </c>
      <c r="B28" s="12">
        <v>23</v>
      </c>
      <c r="C28" s="12">
        <v>39</v>
      </c>
      <c r="D28" s="12"/>
      <c r="H28" s="12" t="s">
        <v>74</v>
      </c>
      <c r="I28" s="12">
        <v>13</v>
      </c>
      <c r="J28" s="12">
        <v>82</v>
      </c>
      <c r="K28" s="12"/>
    </row>
    <row r="29" spans="1:11">
      <c r="A29" s="12" t="s">
        <v>75</v>
      </c>
      <c r="B29" s="12">
        <v>44</v>
      </c>
      <c r="C29" s="12">
        <v>108</v>
      </c>
      <c r="D29" s="12"/>
      <c r="H29" s="12" t="s">
        <v>76</v>
      </c>
      <c r="I29" s="12">
        <v>20</v>
      </c>
      <c r="J29" s="12">
        <v>82</v>
      </c>
      <c r="K29" s="12"/>
    </row>
    <row r="30" spans="1:11">
      <c r="A30" s="12" t="s">
        <v>77</v>
      </c>
      <c r="B30" s="12">
        <v>35</v>
      </c>
      <c r="C30" s="12">
        <v>120</v>
      </c>
      <c r="D30" s="12"/>
      <c r="H30" s="12" t="s">
        <v>78</v>
      </c>
      <c r="I30" s="12">
        <v>15</v>
      </c>
      <c r="J30" s="12">
        <v>90</v>
      </c>
      <c r="K30" s="12"/>
    </row>
    <row r="31" spans="1:11">
      <c r="H31" s="12" t="s">
        <v>79</v>
      </c>
      <c r="I31" s="12">
        <v>12</v>
      </c>
      <c r="J31" s="12">
        <v>68</v>
      </c>
      <c r="K31" s="12"/>
    </row>
    <row r="32" spans="1:11">
      <c r="A32" t="s">
        <v>80</v>
      </c>
      <c r="D32" t="s">
        <v>81</v>
      </c>
    </row>
    <row r="33" spans="1:10">
      <c r="A33" s="12" t="s">
        <v>82</v>
      </c>
      <c r="B33" s="12" t="s">
        <v>83</v>
      </c>
      <c r="D33" s="12" t="s">
        <v>84</v>
      </c>
      <c r="E33" s="12" t="s">
        <v>83</v>
      </c>
      <c r="H33" s="41" t="s">
        <v>85</v>
      </c>
      <c r="I33" s="41"/>
      <c r="J33" s="12" t="s">
        <v>86</v>
      </c>
    </row>
    <row r="34" spans="1:10">
      <c r="A34" s="12">
        <v>0</v>
      </c>
      <c r="B34" s="12">
        <v>10</v>
      </c>
      <c r="D34" s="12">
        <v>0</v>
      </c>
      <c r="E34" s="12">
        <v>5</v>
      </c>
      <c r="H34" s="29">
        <v>1</v>
      </c>
      <c r="I34" s="30" t="s">
        <v>139</v>
      </c>
      <c r="J34" s="12">
        <v>1</v>
      </c>
    </row>
    <row r="35" spans="1:10">
      <c r="A35" s="12">
        <v>50</v>
      </c>
      <c r="B35" s="12">
        <v>9</v>
      </c>
      <c r="D35" s="12">
        <v>100</v>
      </c>
      <c r="E35" s="12">
        <v>4</v>
      </c>
      <c r="H35" s="29">
        <v>6</v>
      </c>
      <c r="I35" s="30" t="s">
        <v>140</v>
      </c>
      <c r="J35" s="12">
        <v>2</v>
      </c>
    </row>
    <row r="36" spans="1:10">
      <c r="A36" s="12">
        <v>150</v>
      </c>
      <c r="B36" s="12">
        <v>8</v>
      </c>
      <c r="D36" s="12">
        <v>200</v>
      </c>
      <c r="E36" s="12">
        <v>3</v>
      </c>
      <c r="H36" s="29">
        <v>15</v>
      </c>
      <c r="I36" s="30" t="s">
        <v>141</v>
      </c>
      <c r="J36" s="12">
        <v>3</v>
      </c>
    </row>
    <row r="37" spans="1:10">
      <c r="A37" s="12">
        <v>300</v>
      </c>
      <c r="B37" s="12">
        <v>7</v>
      </c>
      <c r="D37" s="12">
        <v>350</v>
      </c>
      <c r="E37" s="12">
        <v>3.5</v>
      </c>
      <c r="H37" s="29">
        <v>20</v>
      </c>
      <c r="I37" s="30" t="s">
        <v>142</v>
      </c>
      <c r="J37" s="12">
        <v>4</v>
      </c>
    </row>
    <row r="39" spans="1:10">
      <c r="A39" s="38" t="s">
        <v>87</v>
      </c>
      <c r="B39" s="38"/>
    </row>
    <row r="40" spans="1:10">
      <c r="A40" s="39"/>
      <c r="B40" s="40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workbookViewId="0"/>
  </sheetViews>
  <sheetFormatPr defaultRowHeight="16.5"/>
  <cols>
    <col min="1" max="1" width="9" bestFit="1" customWidth="1"/>
    <col min="2" max="2" width="11" bestFit="1" customWidth="1"/>
    <col min="3" max="3" width="11.5" customWidth="1"/>
    <col min="4" max="4" width="10.625" customWidth="1"/>
    <col min="5" max="5" width="12.625" customWidth="1"/>
  </cols>
  <sheetData>
    <row r="1" spans="1:5" ht="19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2</v>
      </c>
      <c r="B11" s="9">
        <v>2</v>
      </c>
      <c r="C11" s="10">
        <v>45031</v>
      </c>
      <c r="D11" s="7" t="s">
        <v>5</v>
      </c>
      <c r="E11" s="8">
        <v>2320000</v>
      </c>
    </row>
    <row r="12" spans="1:5">
      <c r="A12" s="9">
        <v>7</v>
      </c>
      <c r="B12" s="9">
        <v>1</v>
      </c>
      <c r="C12" s="10">
        <v>45031</v>
      </c>
      <c r="D12" s="7" t="s">
        <v>6</v>
      </c>
      <c r="E12" s="8">
        <v>568182</v>
      </c>
    </row>
    <row r="13" spans="1:5">
      <c r="A13" s="9">
        <v>8</v>
      </c>
      <c r="B13" s="9">
        <v>1</v>
      </c>
      <c r="C13" s="10">
        <v>45026</v>
      </c>
      <c r="D13" s="9" t="s">
        <v>6</v>
      </c>
      <c r="E13" s="8">
        <v>559091</v>
      </c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11"/>
      <c r="C16" s="1"/>
      <c r="D16" s="1"/>
      <c r="E16" s="1"/>
    </row>
    <row r="17" spans="1:5">
      <c r="A17" s="5">
        <v>2</v>
      </c>
      <c r="B17" s="11"/>
      <c r="C17" s="1"/>
      <c r="D17" s="1"/>
      <c r="E17" s="1"/>
    </row>
    <row r="18" spans="1:5">
      <c r="A18" s="9">
        <v>3</v>
      </c>
      <c r="B18" s="11"/>
      <c r="C18" s="1"/>
      <c r="D18" s="1"/>
      <c r="E18" s="1"/>
    </row>
    <row r="19" spans="1:5">
      <c r="B19" s="1"/>
      <c r="C19" s="1"/>
      <c r="D19" s="1"/>
      <c r="E19" s="1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zoomScaleNormal="100" workbookViewId="0"/>
  </sheetViews>
  <sheetFormatPr defaultRowHeight="16.5"/>
  <cols>
    <col min="1" max="1" width="4.25" customWidth="1"/>
    <col min="5" max="5" width="9.75" customWidth="1"/>
    <col min="6" max="6" width="13.625" customWidth="1"/>
  </cols>
  <sheetData>
    <row r="1" spans="2:6">
      <c r="D1" s="20" t="s">
        <v>88</v>
      </c>
    </row>
    <row r="2" spans="2:6">
      <c r="B2" s="15" t="s">
        <v>89</v>
      </c>
      <c r="C2" s="15" t="s">
        <v>12</v>
      </c>
      <c r="D2" s="15" t="s">
        <v>90</v>
      </c>
      <c r="E2" s="15" t="s">
        <v>91</v>
      </c>
      <c r="F2" s="15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/>
  </sheetViews>
  <sheetFormatPr defaultRowHeight="16.5"/>
  <cols>
    <col min="3" max="3" width="11" bestFit="1" customWidth="1"/>
    <col min="4" max="4" width="10.75" customWidth="1"/>
    <col min="5" max="5" width="12.375" bestFit="1" customWidth="1"/>
    <col min="6" max="6" width="3.5" customWidth="1"/>
  </cols>
  <sheetData>
    <row r="1" spans="1:5" ht="19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1">
        <v>4</v>
      </c>
      <c r="D3" s="7" t="s">
        <v>9</v>
      </c>
      <c r="E3" s="22">
        <v>8000000</v>
      </c>
    </row>
    <row r="4" spans="1:5">
      <c r="A4" s="5">
        <v>1</v>
      </c>
      <c r="B4" s="5">
        <v>2</v>
      </c>
      <c r="C4" s="21">
        <v>119</v>
      </c>
      <c r="D4" s="7" t="s">
        <v>5</v>
      </c>
      <c r="E4" s="22">
        <v>4000000</v>
      </c>
    </row>
    <row r="5" spans="1:5">
      <c r="A5" s="5">
        <v>2</v>
      </c>
      <c r="B5" s="5">
        <v>1</v>
      </c>
      <c r="C5" s="21">
        <v>119</v>
      </c>
      <c r="D5" s="7" t="s">
        <v>5</v>
      </c>
      <c r="E5" s="22">
        <v>5681818</v>
      </c>
    </row>
    <row r="6" spans="1:5">
      <c r="A6" s="5">
        <v>2</v>
      </c>
      <c r="B6" s="5">
        <v>2</v>
      </c>
      <c r="C6" s="21">
        <v>119</v>
      </c>
      <c r="D6" s="7" t="s">
        <v>5</v>
      </c>
      <c r="E6" s="22">
        <v>1600000</v>
      </c>
    </row>
    <row r="7" spans="1:5">
      <c r="A7" s="9">
        <v>5</v>
      </c>
      <c r="B7" s="9">
        <v>2</v>
      </c>
      <c r="C7" s="23">
        <v>2</v>
      </c>
      <c r="D7" s="7" t="s">
        <v>6</v>
      </c>
      <c r="E7" s="22">
        <v>5184</v>
      </c>
    </row>
    <row r="8" spans="1:5">
      <c r="A8" s="9">
        <v>6</v>
      </c>
      <c r="B8" s="9">
        <v>2</v>
      </c>
      <c r="C8" s="23">
        <v>2</v>
      </c>
      <c r="D8" s="7" t="s">
        <v>6</v>
      </c>
      <c r="E8" s="22">
        <v>0</v>
      </c>
    </row>
    <row r="9" spans="1:5">
      <c r="A9" s="9">
        <v>6</v>
      </c>
      <c r="B9" s="9">
        <v>3</v>
      </c>
      <c r="C9" s="23">
        <v>2</v>
      </c>
      <c r="D9" s="7" t="s">
        <v>6</v>
      </c>
      <c r="E9" s="22">
        <v>3409091</v>
      </c>
    </row>
    <row r="10" spans="1:5">
      <c r="A10" s="9">
        <v>6</v>
      </c>
      <c r="B10" s="9">
        <v>1</v>
      </c>
      <c r="C10" s="23">
        <v>119</v>
      </c>
      <c r="D10" s="7" t="s">
        <v>5</v>
      </c>
      <c r="E10" s="22">
        <v>568182</v>
      </c>
    </row>
    <row r="11" spans="1:5">
      <c r="A11" s="9">
        <v>2</v>
      </c>
      <c r="B11" s="9">
        <v>2</v>
      </c>
      <c r="C11" s="23">
        <v>119</v>
      </c>
      <c r="D11" s="7" t="s">
        <v>5</v>
      </c>
      <c r="E11" s="22">
        <v>2320000</v>
      </c>
    </row>
    <row r="12" spans="1:5">
      <c r="A12" s="9">
        <v>7</v>
      </c>
      <c r="B12" s="9">
        <v>1</v>
      </c>
      <c r="C12" s="23">
        <v>2</v>
      </c>
      <c r="D12" s="7" t="s">
        <v>6</v>
      </c>
      <c r="E12" s="22">
        <v>568182</v>
      </c>
    </row>
    <row r="13" spans="1:5">
      <c r="A13" s="9">
        <v>8</v>
      </c>
      <c r="B13" s="9">
        <v>1</v>
      </c>
      <c r="C13" s="23">
        <v>2</v>
      </c>
      <c r="D13" s="9" t="s">
        <v>6</v>
      </c>
      <c r="E13" s="22">
        <v>559091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17"/>
  <sheetViews>
    <sheetView workbookViewId="0"/>
  </sheetViews>
  <sheetFormatPr defaultRowHeight="16.5"/>
  <cols>
    <col min="1" max="1" width="2" customWidth="1"/>
    <col min="2" max="2" width="9.25" bestFit="1" customWidth="1"/>
    <col min="3" max="3" width="11.25" bestFit="1" customWidth="1"/>
    <col min="4" max="4" width="12.125" customWidth="1"/>
    <col min="5" max="5" width="13.625" customWidth="1"/>
  </cols>
  <sheetData>
    <row r="1" spans="2:5" ht="26.25">
      <c r="B1" s="42" t="s">
        <v>110</v>
      </c>
      <c r="C1" s="42"/>
      <c r="D1" s="42"/>
    </row>
    <row r="3" spans="2:5">
      <c r="B3" s="24" t="s">
        <v>111</v>
      </c>
      <c r="C3" s="24" t="s">
        <v>112</v>
      </c>
      <c r="D3" s="24" t="s">
        <v>113</v>
      </c>
      <c r="E3" s="24" t="s">
        <v>45</v>
      </c>
    </row>
    <row r="4" spans="2:5">
      <c r="B4" s="25">
        <v>1</v>
      </c>
      <c r="C4" s="25">
        <v>123</v>
      </c>
      <c r="D4" s="25" t="s">
        <v>114</v>
      </c>
      <c r="E4" s="25" t="s">
        <v>115</v>
      </c>
    </row>
    <row r="5" spans="2:5">
      <c r="B5" s="25">
        <v>2</v>
      </c>
      <c r="C5" s="25">
        <v>507</v>
      </c>
      <c r="D5" s="25" t="s">
        <v>116</v>
      </c>
      <c r="E5" s="25" t="s">
        <v>117</v>
      </c>
    </row>
    <row r="6" spans="2:5">
      <c r="B6" s="19"/>
      <c r="C6" s="19"/>
      <c r="D6" s="19"/>
      <c r="E6" s="19"/>
    </row>
    <row r="7" spans="2:5">
      <c r="B7" s="19"/>
      <c r="C7" s="19"/>
      <c r="D7" s="19"/>
      <c r="E7" s="19"/>
    </row>
    <row r="8" spans="2:5">
      <c r="B8" s="19"/>
      <c r="C8" s="19"/>
      <c r="D8" s="19"/>
      <c r="E8" s="19"/>
    </row>
    <row r="9" spans="2:5">
      <c r="B9" s="19"/>
      <c r="C9" s="19"/>
      <c r="D9" s="19"/>
      <c r="E9" s="19"/>
    </row>
    <row r="10" spans="2:5">
      <c r="B10" s="19"/>
      <c r="C10" s="19"/>
      <c r="D10" s="19"/>
      <c r="E10" s="19"/>
    </row>
    <row r="11" spans="2:5">
      <c r="B11" s="19"/>
      <c r="C11" s="19"/>
      <c r="D11" s="19"/>
      <c r="E11" s="19"/>
    </row>
    <row r="12" spans="2:5">
      <c r="B12" s="19"/>
      <c r="C12" s="19"/>
      <c r="D12" s="19"/>
      <c r="E12" s="19"/>
    </row>
    <row r="13" spans="2:5">
      <c r="B13" s="19"/>
      <c r="C13" s="19"/>
      <c r="D13" s="19"/>
      <c r="E13" s="19"/>
    </row>
    <row r="14" spans="2:5">
      <c r="B14" s="19"/>
      <c r="C14" s="19"/>
      <c r="D14" s="19"/>
      <c r="E14" s="19"/>
    </row>
    <row r="15" spans="2:5">
      <c r="B15" s="19"/>
      <c r="C15" s="19"/>
      <c r="D15" s="19"/>
      <c r="E15" s="19"/>
    </row>
    <row r="16" spans="2:5">
      <c r="B16" s="19"/>
      <c r="C16" s="19"/>
      <c r="D16" s="19"/>
      <c r="E16" s="19"/>
    </row>
    <row r="17" spans="2:5">
      <c r="B17" s="19"/>
      <c r="C17" s="19"/>
      <c r="D17" s="19"/>
      <c r="E17" s="19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276225</xdr:colOff>
                <xdr:row>2</xdr:row>
                <xdr:rowOff>19050</xdr:rowOff>
              </from>
              <to>
                <xdr:col>6</xdr:col>
                <xdr:colOff>495300</xdr:colOff>
                <xdr:row>3</xdr:row>
                <xdr:rowOff>142875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Grandfather</cp:lastModifiedBy>
  <dcterms:created xsi:type="dcterms:W3CDTF">2023-05-11T11:47:16Z</dcterms:created>
  <dcterms:modified xsi:type="dcterms:W3CDTF">2025-02-20T01:39:06Z</dcterms:modified>
</cp:coreProperties>
</file>