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D:\9. 변진아\자격증\컴퓨터활용능력 2급\2026_컴활2급_실기_기출문제집\실습-최신기출유형\"/>
    </mc:Choice>
  </mc:AlternateContent>
  <xr:revisionPtr revIDLastSave="0" documentId="13_ncr:1_{78F03E79-98CE-41AB-B37F-047E35C9B1FD}" xr6:coauthVersionLast="47" xr6:coauthVersionMax="47" xr10:uidLastSave="{00000000-0000-0000-0000-000000000000}"/>
  <bookViews>
    <workbookView xWindow="32811" yWindow="-103" windowWidth="33120" windowHeight="1800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9" l="1"/>
  <c r="E17" i="9"/>
  <c r="E18" i="9"/>
  <c r="E19" i="9"/>
  <c r="E20" i="9"/>
  <c r="E21" i="9"/>
  <c r="E22" i="9"/>
  <c r="E23" i="9"/>
  <c r="E24" i="9"/>
  <c r="E25" i="9"/>
  <c r="E15" i="9"/>
  <c r="E38" i="9"/>
  <c r="I16" i="9"/>
  <c r="I17" i="9"/>
  <c r="I18" i="9"/>
  <c r="I19" i="9"/>
  <c r="I20" i="9"/>
  <c r="I21" i="9"/>
  <c r="I22" i="9"/>
  <c r="I23" i="9"/>
  <c r="I24" i="9"/>
  <c r="I25" i="9"/>
  <c r="I15" i="9"/>
  <c r="K7" i="9"/>
  <c r="E4" i="9"/>
  <c r="E5" i="9"/>
  <c r="E6" i="9"/>
  <c r="E7" i="9"/>
  <c r="E8" i="9"/>
  <c r="E9" i="9"/>
  <c r="E10" i="9"/>
  <c r="E11" i="9"/>
  <c r="E3" i="9"/>
  <c r="G5" i="7"/>
  <c r="G6" i="7"/>
  <c r="G7" i="7"/>
  <c r="G8" i="7"/>
  <c r="G9" i="7"/>
  <c r="G10" i="7"/>
  <c r="G11" i="7"/>
  <c r="G12" i="7"/>
  <c r="G4" i="7"/>
  <c r="E5" i="8"/>
  <c r="F5" i="8"/>
  <c r="D25" i="9"/>
  <c r="D24" i="9"/>
  <c r="D23" i="9"/>
  <c r="D22" i="9"/>
  <c r="D21" i="9"/>
  <c r="D20" i="9"/>
  <c r="D19" i="9"/>
  <c r="D18" i="9"/>
  <c r="D17" i="9"/>
  <c r="D16" i="9"/>
  <c r="D15" i="9"/>
  <c r="F5" i="5" l="1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 s="1"/>
  <c r="D10" i="3"/>
  <c r="F10" i="3" s="1"/>
  <c r="G10" i="3" s="1"/>
  <c r="E10" i="3"/>
  <c r="D11" i="3"/>
  <c r="F11" i="3" s="1"/>
  <c r="G11" i="3" s="1"/>
  <c r="E11" i="3"/>
  <c r="D12" i="3"/>
  <c r="F12" i="3" s="1"/>
  <c r="G12" i="3" s="1"/>
  <c r="E12" i="3"/>
  <c r="D13" i="3"/>
  <c r="F13" i="3" s="1"/>
  <c r="G13" i="3" s="1"/>
  <c r="E13" i="3"/>
  <c r="D14" i="3"/>
  <c r="F14" i="3" s="1"/>
  <c r="G14" i="3" s="1"/>
  <c r="E14" i="3"/>
  <c r="D15" i="3"/>
  <c r="E15" i="3"/>
  <c r="F15" i="3"/>
  <c r="G15" i="3" s="1"/>
</calcChain>
</file>

<file path=xl/sharedStrings.xml><?xml version="1.0" encoding="utf-8"?>
<sst xmlns="http://schemas.openxmlformats.org/spreadsheetml/2006/main" count="345" uniqueCount="243">
  <si>
    <t>지역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</si>
  <si>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</si>
  <si>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</si>
  <si>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</si>
  <si>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</si>
  <si>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</si>
  <si>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</si>
  <si>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</si>
  <si>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</si>
  <si>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</si>
  <si>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</si>
  <si>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</si>
  <si>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</si>
  <si>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</si>
  <si>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</si>
  <si>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</si>
  <si>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</si>
  <si>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</si>
  <si>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</si>
  <si>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</si>
  <si>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</si>
  <si>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</si>
  <si>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</si>
  <si>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</si>
  <si>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</si>
  <si>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</si>
  <si>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</si>
  <si>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</si>
  <si>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</si>
  <si>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</si>
  <si>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</si>
  <si>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</si>
  <si>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</si>
  <si>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</si>
  <si>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</si>
  <si>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</si>
  <si>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</si>
  <si>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</si>
  <si>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</si>
  <si>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중간고사</t>
  </si>
  <si>
    <t>기말고사</t>
  </si>
  <si>
    <t>평균</t>
  </si>
  <si>
    <t>비고</t>
  </si>
  <si>
    <t>사원명</t>
  </si>
  <si>
    <t>이하나</t>
  </si>
  <si>
    <t>김하랑</t>
  </si>
  <si>
    <t>하예라</t>
  </si>
  <si>
    <t>유한결</t>
  </si>
  <si>
    <t>장한나</t>
  </si>
  <si>
    <t>최나라</t>
  </si>
  <si>
    <t>손도연</t>
  </si>
  <si>
    <t>최민석</t>
  </si>
  <si>
    <t>한석우</t>
  </si>
  <si>
    <t>정민지</t>
  </si>
  <si>
    <t>김예중</t>
  </si>
  <si>
    <t>[표5]</t>
  </si>
  <si>
    <t>이승섭</t>
  </si>
  <si>
    <t>김창신</t>
  </si>
  <si>
    <t>임태우</t>
  </si>
  <si>
    <t>안민희</t>
  </si>
  <si>
    <t>김진석</t>
  </si>
  <si>
    <t>서재영</t>
  </si>
  <si>
    <t>김민공</t>
  </si>
  <si>
    <t>윤석희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</si>
  <si>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</si>
  <si>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</si>
  <si>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</si>
  <si>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</si>
  <si>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</si>
  <si>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</si>
  <si>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</si>
  <si>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</si>
  <si>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</si>
  <si>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</si>
  <si>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</si>
  <si>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</si>
  <si>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</si>
  <si>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</si>
  <si>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</si>
  <si>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</si>
  <si>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</si>
  <si>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</si>
  <si>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</si>
  <si>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</si>
  <si>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</si>
  <si>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</si>
  <si>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</si>
  <si>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</si>
  <si>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</si>
  <si>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</si>
  <si>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</si>
  <si>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</si>
  <si>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</si>
  <si>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</si>
  <si>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</si>
  <si>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</si>
  <si>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</si>
  <si>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</si>
  <si>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</si>
  <si>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</si>
  <si>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</si>
  <si>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</si>
  <si>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</si>
  <si>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</si>
  <si>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</si>
  <si>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</si>
  <si>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</si>
  <si>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</si>
  <si>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</si>
  <si>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</si>
  <si>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</si>
  <si>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</si>
  <si>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</si>
  <si>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</si>
  <si>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</si>
  <si>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</si>
  <si>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</si>
  <si>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</si>
  <si>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</si>
  <si>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</si>
  <si>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</si>
  <si>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</si>
  <si>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</si>
  <si>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</si>
  <si>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</si>
  <si>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</si>
  <si>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</si>
  <si>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</si>
  <si>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</si>
  <si>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</si>
  <si>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</si>
  <si>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</si>
  <si>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</si>
  <si>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</si>
  <si>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</si>
  <si>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</si>
  <si>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</si>
  <si>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</si>
  <si>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</si>
  <si>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</si>
  <si>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</si>
  <si>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</si>
  <si>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</si>
  <si>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</si>
  <si>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</si>
  <si>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</si>
  <si>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</si>
  <si>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</si>
  <si>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</si>
  <si>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</si>
  <si>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</si>
  <si>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</si>
  <si>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</si>
  <si>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</si>
  <si>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</si>
  <si>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</si>
  <si>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</si>
  <si>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</si>
  <si>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</si>
  <si>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</si>
  <si>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</si>
  <si>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</si>
  <si>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</si>
  <si>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</si>
  <si>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좌석예약현황</t>
    <phoneticPr fontId="1" type="noConversion"/>
  </si>
  <si>
    <t>예약코드</t>
    <phoneticPr fontId="1" type="noConversion"/>
  </si>
  <si>
    <t>예약자</t>
    <phoneticPr fontId="1" type="noConversion"/>
  </si>
  <si>
    <t>구분</t>
    <phoneticPr fontId="1" type="noConversion"/>
  </si>
  <si>
    <t>&lt;구분코드표&gt;</t>
    <phoneticPr fontId="1" type="noConversion"/>
  </si>
  <si>
    <t>e-5-751</t>
  </si>
  <si>
    <t>강하늘</t>
    <phoneticPr fontId="1" type="noConversion"/>
  </si>
  <si>
    <t>코드</t>
    <phoneticPr fontId="1" type="noConversion"/>
  </si>
  <si>
    <t>b-4-692</t>
  </si>
  <si>
    <t>최진욱</t>
    <phoneticPr fontId="1" type="noConversion"/>
  </si>
  <si>
    <t>e</t>
    <phoneticPr fontId="1" type="noConversion"/>
  </si>
  <si>
    <t>economy</t>
    <phoneticPr fontId="1" type="noConversion"/>
  </si>
  <si>
    <t>f-9-307</t>
  </si>
  <si>
    <t>라서현</t>
    <phoneticPr fontId="1" type="noConversion"/>
  </si>
  <si>
    <t>b</t>
    <phoneticPr fontId="1" type="noConversion"/>
  </si>
  <si>
    <t>business</t>
    <phoneticPr fontId="1" type="noConversion"/>
  </si>
  <si>
    <t>e-3-205</t>
  </si>
  <si>
    <t>이현지</t>
    <phoneticPr fontId="1" type="noConversion"/>
  </si>
  <si>
    <t>f</t>
    <phoneticPr fontId="1" type="noConversion"/>
  </si>
  <si>
    <t>first</t>
    <phoneticPr fontId="1" type="noConversion"/>
  </si>
  <si>
    <t>e-1-047</t>
  </si>
  <si>
    <t>한다울</t>
    <phoneticPr fontId="1" type="noConversion"/>
  </si>
  <si>
    <t>b-5-618</t>
  </si>
  <si>
    <t>조서하</t>
    <phoneticPr fontId="1" type="noConversion"/>
  </si>
  <si>
    <t>e-1-669</t>
    <phoneticPr fontId="1" type="noConversion"/>
  </si>
  <si>
    <t>황윤성</t>
    <phoneticPr fontId="1" type="noConversion"/>
  </si>
  <si>
    <t>b-6-758</t>
  </si>
  <si>
    <t>고유민</t>
    <phoneticPr fontId="1" type="noConversion"/>
  </si>
  <si>
    <t>e-4-415</t>
    <phoneticPr fontId="1" type="noConversion"/>
  </si>
  <si>
    <t>김진수</t>
    <phoneticPr fontId="1" type="noConversion"/>
  </si>
  <si>
    <t>e-2-336</t>
  </si>
  <si>
    <t>이민우</t>
    <phoneticPr fontId="1" type="noConversion"/>
  </si>
  <si>
    <t>f-7-152</t>
  </si>
  <si>
    <t>윤혜경</t>
    <phoneticPr fontId="1" type="noConversion"/>
  </si>
  <si>
    <t>제품 판매 현황</t>
    <phoneticPr fontId="1" type="noConversion"/>
  </si>
  <si>
    <t>사원명</t>
    <phoneticPr fontId="1" type="noConversion"/>
  </si>
  <si>
    <t>부서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</si>
  <si>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</si>
  <si>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</si>
  <si>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</si>
  <si>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영업1팀</t>
    <phoneticPr fontId="1" type="noConversion"/>
  </si>
  <si>
    <t>영업2팀</t>
  </si>
  <si>
    <t>영업3팀</t>
  </si>
  <si>
    <t>영업2팀 1월-3월 평균 판매량 차이</t>
    <phoneticPr fontId="1" type="noConversion"/>
  </si>
  <si>
    <t>수험번호</t>
    <phoneticPr fontId="1" type="noConversion"/>
  </si>
  <si>
    <t>이름</t>
    <phoneticPr fontId="1" type="noConversion"/>
  </si>
  <si>
    <t>지역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</si>
  <si>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</si>
  <si>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</si>
  <si>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</si>
  <si>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Seo-1034</t>
    <phoneticPr fontId="1" type="noConversion"/>
  </si>
  <si>
    <t>Seo-3652</t>
    <phoneticPr fontId="1" type="noConversion"/>
  </si>
  <si>
    <t>Kdo-2348</t>
    <phoneticPr fontId="1" type="noConversion"/>
  </si>
  <si>
    <t>Kdo-1207</t>
    <phoneticPr fontId="1" type="noConversion"/>
  </si>
  <si>
    <t>Wal-2986</t>
    <phoneticPr fontId="1" type="noConversion"/>
  </si>
  <si>
    <t>Wal-1654</t>
    <phoneticPr fontId="1" type="noConversion"/>
  </si>
  <si>
    <t>한승진</t>
    <phoneticPr fontId="1" type="noConversion"/>
  </si>
  <si>
    <t>김소라</t>
    <phoneticPr fontId="1" type="noConversion"/>
  </si>
  <si>
    <t>윤우민</t>
    <phoneticPr fontId="1" type="noConversion"/>
  </si>
  <si>
    <t>임소영</t>
    <phoneticPr fontId="1" type="noConversion"/>
  </si>
  <si>
    <t>유영아</t>
    <phoneticPr fontId="1" type="noConversion"/>
  </si>
  <si>
    <t>안경원</t>
    <phoneticPr fontId="1" type="noConversion"/>
  </si>
  <si>
    <t>구여운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</si>
  <si>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</si>
  <si>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</si>
  <si>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</si>
  <si>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합격</t>
    <phoneticPr fontId="1" type="noConversion"/>
  </si>
  <si>
    <t>불합격</t>
    <phoneticPr fontId="1" type="noConversion"/>
  </si>
  <si>
    <t>직위</t>
    <phoneticPr fontId="1" type="noConversion"/>
  </si>
  <si>
    <t>부장</t>
    <phoneticPr fontId="1" type="noConversion"/>
  </si>
  <si>
    <t>수령액</t>
    <phoneticPr fontId="1" type="noConversion"/>
  </si>
  <si>
    <t>A4용지</t>
    <phoneticPr fontId="1" type="noConversion"/>
  </si>
  <si>
    <t>볼펜</t>
    <phoneticPr fontId="1" type="noConversion"/>
  </si>
  <si>
    <t>포스트잇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</si>
  <si>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</si>
  <si>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</si>
  <si>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</si>
  <si>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Seo-1829</t>
    <phoneticPr fontId="1" type="noConversion"/>
  </si>
  <si>
    <t>&lt;=3500000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</si>
</sst>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8" formatCode="@&quot;팀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7" fillId="3" borderId="1" xfId="4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2" fontId="0" fillId="0" borderId="1" xfId="3" applyFont="1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</cellXfs>
  <cellStyles count="5">
    <cellStyle name="강조색5" xfId="4" builtinId="45"/>
    <cellStyle name="백분율" xfId="2" builtinId="5"/>
    <cellStyle name="쉼표 [0]" xfId="1" builtinId="6"/>
    <cellStyle name="통화 [0]" xfId="3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0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38100</xdr:colOff>
          <xdr:row>13</xdr:row>
          <xdr:rowOff>27214</xdr:rowOff>
        </xdr:from>
        <xdr:to>
          <xdr:col>2</xdr:col>
          <xdr:colOff>642258</xdr:colOff>
          <xdr:row>14</xdr:row>
          <xdr:rowOff>157843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32657</xdr:colOff>
      <xdr:row>13</xdr:row>
      <xdr:rowOff>76200</xdr:rowOff>
    </xdr:from>
    <xdr:to>
      <xdr:col>4</xdr:col>
      <xdr:colOff>1012371</xdr:colOff>
      <xdr:row>14</xdr:row>
      <xdr:rowOff>195943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7ECB9B35-9ABA-378F-945E-B8DAA95271AE}"/>
            </a:ext>
          </a:extLst>
        </xdr:cNvPr>
        <xdr:cNvSpPr/>
      </xdr:nvSpPr>
      <xdr:spPr>
        <a:xfrm>
          <a:off x="2819400" y="3026229"/>
          <a:ext cx="979714" cy="3429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A7" sqref="A7"/>
    </sheetView>
  </sheetViews>
  <sheetFormatPr defaultRowHeight="17.600000000000001" x14ac:dyDescent="0.55000000000000004"/>
  <cols>
    <col min="1" max="1" width="9.5703125" bestFit="1" customWidth="1"/>
  </cols>
  <sheetData>
    <row r="1" spans="1:6" x14ac:dyDescent="0.55000000000000004">
      <c r="A1" t="s">
        <v>1</v>
      </c>
    </row>
    <row r="3" spans="1:6" x14ac:dyDescent="0.55000000000000004">
      <c r="A3" s="1" t="s">
        <v>208</v>
      </c>
      <c r="B3" s="1" t="s">
        <v>209</v>
      </c>
      <c r="C3" s="1" t="s">
        <v>210</v>
      </c>
      <c r="D3" s="1" t="s">
        <v>211</v>
      </c>
      <c r="E3" s="1" t="s">
        <v>212</v>
      </c>
      <c r="F3" s="1" t="s">
        <v>213</v>
      </c>
    </row>
    <row r="4" spans="1:6" x14ac:dyDescent="0.55000000000000004">
      <c r="A4" s="1" t="s">
        <v>214</v>
      </c>
      <c r="B4" s="1" t="s">
        <v>220</v>
      </c>
      <c r="C4" s="1" t="s">
        <v>227</v>
      </c>
      <c r="D4" s="1">
        <v>88</v>
      </c>
      <c r="E4" s="1">
        <v>90</v>
      </c>
      <c r="F4" s="1" t="s">
        <v>230</v>
      </c>
    </row>
    <row r="5" spans="1:6" x14ac:dyDescent="0.55000000000000004">
      <c r="A5" s="1" t="s">
        <v>215</v>
      </c>
      <c r="B5" s="1" t="s">
        <v>221</v>
      </c>
      <c r="C5" s="1" t="s">
        <v>227</v>
      </c>
      <c r="D5" s="1">
        <v>92</v>
      </c>
      <c r="E5" s="1">
        <v>80</v>
      </c>
      <c r="F5" s="1" t="s">
        <v>230</v>
      </c>
    </row>
    <row r="6" spans="1:6" x14ac:dyDescent="0.55000000000000004">
      <c r="A6" s="1" t="s">
        <v>241</v>
      </c>
      <c r="B6" s="1" t="s">
        <v>222</v>
      </c>
      <c r="C6" s="1" t="s">
        <v>227</v>
      </c>
      <c r="D6" s="1">
        <v>54</v>
      </c>
      <c r="E6" s="1">
        <v>62</v>
      </c>
      <c r="F6" s="1" t="s">
        <v>231</v>
      </c>
    </row>
    <row r="7" spans="1:6" x14ac:dyDescent="0.55000000000000004">
      <c r="A7" s="1" t="s">
        <v>216</v>
      </c>
      <c r="B7" s="1" t="s">
        <v>223</v>
      </c>
      <c r="C7" s="1" t="s">
        <v>228</v>
      </c>
      <c r="D7" s="1">
        <v>67</v>
      </c>
      <c r="E7" s="1">
        <v>85</v>
      </c>
      <c r="F7" s="1" t="s">
        <v>230</v>
      </c>
    </row>
    <row r="8" spans="1:6" x14ac:dyDescent="0.55000000000000004">
      <c r="A8" s="1" t="s">
        <v>217</v>
      </c>
      <c r="B8" s="1" t="s">
        <v>224</v>
      </c>
      <c r="C8" s="1" t="s">
        <v>228</v>
      </c>
      <c r="D8" s="1">
        <v>43</v>
      </c>
      <c r="E8" s="1">
        <v>25</v>
      </c>
      <c r="F8" s="1" t="s">
        <v>231</v>
      </c>
    </row>
    <row r="9" spans="1:6" x14ac:dyDescent="0.55000000000000004">
      <c r="A9" s="1" t="s">
        <v>218</v>
      </c>
      <c r="B9" s="1" t="s">
        <v>225</v>
      </c>
      <c r="C9" s="1" t="s">
        <v>229</v>
      </c>
      <c r="D9" s="1">
        <v>92</v>
      </c>
      <c r="E9" s="1">
        <v>83</v>
      </c>
      <c r="F9" s="1" t="s">
        <v>230</v>
      </c>
    </row>
    <row r="10" spans="1:6" x14ac:dyDescent="0.55000000000000004">
      <c r="A10" s="1" t="s">
        <v>219</v>
      </c>
      <c r="B10" s="1" t="s">
        <v>226</v>
      </c>
      <c r="C10" s="1" t="s">
        <v>229</v>
      </c>
      <c r="D10" s="1">
        <v>97</v>
      </c>
      <c r="E10" s="1">
        <v>91</v>
      </c>
      <c r="F10" s="1" t="s">
        <v>230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I7" sqref="I7"/>
    </sheetView>
  </sheetViews>
  <sheetFormatPr defaultRowHeight="17.600000000000001" x14ac:dyDescent="0.55000000000000004"/>
  <cols>
    <col min="1" max="1" width="11" bestFit="1" customWidth="1"/>
    <col min="3" max="3" width="9.5703125" bestFit="1" customWidth="1"/>
    <col min="6" max="6" width="13.2109375" bestFit="1" customWidth="1"/>
  </cols>
  <sheetData>
    <row r="1" spans="1:7" ht="26.15" x14ac:dyDescent="0.55000000000000004">
      <c r="A1" s="18" t="s">
        <v>79</v>
      </c>
      <c r="B1" s="18"/>
      <c r="C1" s="18"/>
      <c r="D1" s="18"/>
      <c r="E1" s="18"/>
      <c r="F1" s="18"/>
      <c r="G1" s="18"/>
    </row>
    <row r="3" spans="1:7" x14ac:dyDescent="0.55000000000000004">
      <c r="A3" s="19" t="s">
        <v>65</v>
      </c>
      <c r="B3" s="19" t="s">
        <v>66</v>
      </c>
      <c r="C3" s="19" t="s">
        <v>67</v>
      </c>
      <c r="D3" s="19" t="s">
        <v>68</v>
      </c>
      <c r="E3" s="19" t="s">
        <v>69</v>
      </c>
      <c r="F3" s="19" t="s">
        <v>70</v>
      </c>
      <c r="G3" s="19" t="s">
        <v>71</v>
      </c>
    </row>
    <row r="4" spans="1:7" x14ac:dyDescent="0.55000000000000004">
      <c r="A4" s="20" t="s">
        <v>72</v>
      </c>
      <c r="B4" s="21" t="s">
        <v>73</v>
      </c>
      <c r="C4" s="22">
        <v>50000</v>
      </c>
      <c r="D4" s="23">
        <v>1800</v>
      </c>
      <c r="E4" s="23">
        <v>1486</v>
      </c>
      <c r="F4" s="22">
        <v>74300000</v>
      </c>
      <c r="G4" s="24">
        <v>0.82555555599999997</v>
      </c>
    </row>
    <row r="5" spans="1:7" x14ac:dyDescent="0.55000000000000004">
      <c r="A5" s="20"/>
      <c r="B5" s="21" t="s">
        <v>74</v>
      </c>
      <c r="C5" s="22">
        <v>50000</v>
      </c>
      <c r="D5" s="23">
        <v>1600</v>
      </c>
      <c r="E5" s="23">
        <v>1571</v>
      </c>
      <c r="F5" s="22">
        <v>78550000</v>
      </c>
      <c r="G5" s="24">
        <v>0.98187500000000005</v>
      </c>
    </row>
    <row r="6" spans="1:7" x14ac:dyDescent="0.55000000000000004">
      <c r="A6" s="20"/>
      <c r="B6" s="21" t="s">
        <v>75</v>
      </c>
      <c r="C6" s="22">
        <v>50000</v>
      </c>
      <c r="D6" s="23">
        <v>1600</v>
      </c>
      <c r="E6" s="23">
        <v>1862</v>
      </c>
      <c r="F6" s="22">
        <v>93100000</v>
      </c>
      <c r="G6" s="24">
        <v>1.1637500000000001</v>
      </c>
    </row>
    <row r="7" spans="1:7" x14ac:dyDescent="0.55000000000000004">
      <c r="A7" s="20" t="s">
        <v>76</v>
      </c>
      <c r="B7" s="21" t="s">
        <v>73</v>
      </c>
      <c r="C7" s="22">
        <v>35000</v>
      </c>
      <c r="D7" s="23">
        <v>1800</v>
      </c>
      <c r="E7" s="23">
        <v>2042</v>
      </c>
      <c r="F7" s="22">
        <v>71470000</v>
      </c>
      <c r="G7" s="24">
        <v>1.1344444440000001</v>
      </c>
    </row>
    <row r="8" spans="1:7" x14ac:dyDescent="0.55000000000000004">
      <c r="A8" s="20"/>
      <c r="B8" s="21" t="s">
        <v>74</v>
      </c>
      <c r="C8" s="22">
        <v>35000</v>
      </c>
      <c r="D8" s="23">
        <v>1800</v>
      </c>
      <c r="E8" s="23">
        <v>1258</v>
      </c>
      <c r="F8" s="22">
        <v>44030000</v>
      </c>
      <c r="G8" s="24">
        <v>0.69888888900000001</v>
      </c>
    </row>
    <row r="9" spans="1:7" x14ac:dyDescent="0.55000000000000004">
      <c r="A9" s="20"/>
      <c r="B9" s="21" t="s">
        <v>75</v>
      </c>
      <c r="C9" s="22">
        <v>35000</v>
      </c>
      <c r="D9" s="23">
        <v>1600</v>
      </c>
      <c r="E9" s="23">
        <v>1357</v>
      </c>
      <c r="F9" s="22">
        <v>47495000</v>
      </c>
      <c r="G9" s="24">
        <v>0.84812500000000002</v>
      </c>
    </row>
    <row r="10" spans="1:7" x14ac:dyDescent="0.55000000000000004">
      <c r="A10" s="20" t="s">
        <v>77</v>
      </c>
      <c r="B10" s="21" t="s">
        <v>73</v>
      </c>
      <c r="C10" s="22">
        <v>30000</v>
      </c>
      <c r="D10" s="23">
        <v>1800</v>
      </c>
      <c r="E10" s="23">
        <v>2102</v>
      </c>
      <c r="F10" s="22">
        <v>63060000</v>
      </c>
      <c r="G10" s="24">
        <v>1.167777778</v>
      </c>
    </row>
    <row r="11" spans="1:7" x14ac:dyDescent="0.55000000000000004">
      <c r="A11" s="20"/>
      <c r="B11" s="21" t="s">
        <v>74</v>
      </c>
      <c r="C11" s="22">
        <v>30000</v>
      </c>
      <c r="D11" s="23">
        <v>2000</v>
      </c>
      <c r="E11" s="23">
        <v>2368</v>
      </c>
      <c r="F11" s="22">
        <v>71040000</v>
      </c>
      <c r="G11" s="24">
        <v>1.1839999999999999</v>
      </c>
    </row>
    <row r="12" spans="1:7" x14ac:dyDescent="0.55000000000000004">
      <c r="A12" s="20"/>
      <c r="B12" s="21" t="s">
        <v>75</v>
      </c>
      <c r="C12" s="22">
        <v>30000</v>
      </c>
      <c r="D12" s="23">
        <v>1800</v>
      </c>
      <c r="E12" s="23">
        <v>2221</v>
      </c>
      <c r="F12" s="22">
        <v>66630000</v>
      </c>
      <c r="G12" s="24">
        <v>1.2338888889999999</v>
      </c>
    </row>
    <row r="13" spans="1:7" x14ac:dyDescent="0.55000000000000004">
      <c r="A13" s="20" t="s">
        <v>78</v>
      </c>
      <c r="B13" s="21" t="s">
        <v>73</v>
      </c>
      <c r="C13" s="22">
        <v>40000</v>
      </c>
      <c r="D13" s="23">
        <v>2000</v>
      </c>
      <c r="E13" s="23">
        <v>1869</v>
      </c>
      <c r="F13" s="22">
        <v>74760000</v>
      </c>
      <c r="G13" s="24">
        <v>0.9345</v>
      </c>
    </row>
    <row r="14" spans="1:7" x14ac:dyDescent="0.55000000000000004">
      <c r="A14" s="20"/>
      <c r="B14" s="21" t="s">
        <v>74</v>
      </c>
      <c r="C14" s="22">
        <v>40000</v>
      </c>
      <c r="D14" s="23">
        <v>1900</v>
      </c>
      <c r="E14" s="23">
        <v>1755</v>
      </c>
      <c r="F14" s="22">
        <v>70200000</v>
      </c>
      <c r="G14" s="24">
        <v>0.92368421099999998</v>
      </c>
    </row>
    <row r="15" spans="1:7" x14ac:dyDescent="0.55000000000000004">
      <c r="A15" s="20"/>
      <c r="B15" s="21" t="s">
        <v>75</v>
      </c>
      <c r="C15" s="22">
        <v>40000</v>
      </c>
      <c r="D15" s="23">
        <v>1900</v>
      </c>
      <c r="E15" s="23">
        <v>2301</v>
      </c>
      <c r="F15" s="22">
        <v>92040000</v>
      </c>
      <c r="G15" s="24">
        <v>1.2110526319999999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topLeftCell="A3" workbookViewId="0">
      <selection activeCell="J25" sqref="J25"/>
    </sheetView>
  </sheetViews>
  <sheetFormatPr defaultRowHeight="17.600000000000001" x14ac:dyDescent="0.55000000000000004"/>
  <cols>
    <col min="3" max="3" width="10.5703125" bestFit="1" customWidth="1"/>
    <col min="4" max="4" width="9.0703125" bestFit="1" customWidth="1"/>
    <col min="5" max="7" width="10.5703125" bestFit="1" customWidth="1"/>
  </cols>
  <sheetData>
    <row r="1" spans="1:7" ht="21.45" x14ac:dyDescent="0.55000000000000004">
      <c r="A1" s="10" t="s">
        <v>80</v>
      </c>
      <c r="B1" s="10"/>
      <c r="C1" s="10"/>
      <c r="D1" s="10"/>
      <c r="E1" s="10"/>
      <c r="F1" s="10"/>
      <c r="G1" s="10"/>
    </row>
    <row r="3" spans="1:7" x14ac:dyDescent="0.55000000000000004">
      <c r="A3" s="5" t="s">
        <v>43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55000000000000004">
      <c r="A4" s="5" t="s">
        <v>87</v>
      </c>
      <c r="B4" s="5" t="s">
        <v>88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55000000000000004">
      <c r="A5" s="5" t="s">
        <v>89</v>
      </c>
      <c r="B5" s="5" t="s">
        <v>90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55000000000000004">
      <c r="A6" s="5" t="s">
        <v>91</v>
      </c>
      <c r="B6" s="5" t="s">
        <v>92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55000000000000004">
      <c r="A7" s="5" t="s">
        <v>93</v>
      </c>
      <c r="B7" s="5" t="s">
        <v>90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55000000000000004">
      <c r="A8" s="5" t="s">
        <v>94</v>
      </c>
      <c r="B8" s="5" t="s">
        <v>88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55000000000000004">
      <c r="A9" s="5" t="s">
        <v>95</v>
      </c>
      <c r="B9" s="5" t="s">
        <v>96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55000000000000004">
      <c r="A10" s="5" t="s">
        <v>97</v>
      </c>
      <c r="B10" s="5" t="s">
        <v>92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55000000000000004">
      <c r="A11" s="5" t="s">
        <v>98</v>
      </c>
      <c r="B11" s="5" t="s">
        <v>96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55000000000000004">
      <c r="A12" s="5" t="s">
        <v>99</v>
      </c>
      <c r="B12" s="5" t="s">
        <v>90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55000000000000004">
      <c r="A13" s="5" t="s">
        <v>100</v>
      </c>
      <c r="B13" s="5" t="s">
        <v>90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55000000000000004">
      <c r="A14" s="5" t="s">
        <v>101</v>
      </c>
      <c r="B14" s="5" t="s">
        <v>92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55000000000000004">
      <c r="A15" s="5" t="s">
        <v>102</v>
      </c>
      <c r="B15" s="5" t="s">
        <v>96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55000000000000004">
      <c r="A17" s="25" t="s">
        <v>232</v>
      </c>
      <c r="B17" s="25" t="s">
        <v>234</v>
      </c>
    </row>
    <row r="18" spans="1:7" x14ac:dyDescent="0.55000000000000004">
      <c r="A18" s="25" t="s">
        <v>233</v>
      </c>
    </row>
    <row r="19" spans="1:7" x14ac:dyDescent="0.55000000000000004">
      <c r="B19" s="25" t="s">
        <v>242</v>
      </c>
    </row>
    <row r="22" spans="1:7" x14ac:dyDescent="0.55000000000000004">
      <c r="A22" s="5" t="s">
        <v>43</v>
      </c>
      <c r="B22" s="5" t="s">
        <v>81</v>
      </c>
      <c r="C22" s="5" t="s">
        <v>82</v>
      </c>
      <c r="D22" s="5" t="s">
        <v>83</v>
      </c>
      <c r="E22" s="5" t="s">
        <v>84</v>
      </c>
      <c r="F22" s="5" t="s">
        <v>85</v>
      </c>
      <c r="G22" s="5" t="s">
        <v>86</v>
      </c>
    </row>
    <row r="23" spans="1:7" x14ac:dyDescent="0.55000000000000004">
      <c r="A23" s="5" t="s">
        <v>87</v>
      </c>
      <c r="B23" s="5" t="s">
        <v>88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55000000000000004">
      <c r="A24" s="5" t="s">
        <v>94</v>
      </c>
      <c r="B24" s="5" t="s">
        <v>88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55000000000000004">
      <c r="A25" s="5" t="s">
        <v>98</v>
      </c>
      <c r="B25" s="5" t="s">
        <v>96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55000000000000004">
      <c r="A26" s="5" t="s">
        <v>102</v>
      </c>
      <c r="B26" s="5" t="s">
        <v>96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E8AFF-AF19-47EA-A42F-E463B7815683}">
  <dimension ref="A1:L38"/>
  <sheetViews>
    <sheetView topLeftCell="A10" workbookViewId="0">
      <selection activeCell="E15" sqref="E15"/>
    </sheetView>
  </sheetViews>
  <sheetFormatPr defaultRowHeight="17.600000000000001" x14ac:dyDescent="0.55000000000000004"/>
  <cols>
    <col min="6" max="7" width="8.640625" customWidth="1"/>
    <col min="9" max="9" width="10.140625" bestFit="1" customWidth="1"/>
    <col min="12" max="12" width="8.7109375" bestFit="1" customWidth="1"/>
  </cols>
  <sheetData>
    <row r="1" spans="1:12" x14ac:dyDescent="0.55000000000000004">
      <c r="A1" s="2" t="s">
        <v>2</v>
      </c>
      <c r="B1" s="4" t="s">
        <v>3</v>
      </c>
      <c r="G1" s="3" t="s">
        <v>4</v>
      </c>
      <c r="H1" s="4" t="s">
        <v>5</v>
      </c>
    </row>
    <row r="2" spans="1:12" x14ac:dyDescent="0.55000000000000004">
      <c r="A2" s="5" t="s">
        <v>6</v>
      </c>
      <c r="B2" s="5" t="s">
        <v>7</v>
      </c>
      <c r="C2" s="5" t="s">
        <v>8</v>
      </c>
      <c r="D2" s="5" t="s">
        <v>9</v>
      </c>
      <c r="E2" s="7" t="s">
        <v>10</v>
      </c>
      <c r="G2" s="5" t="s">
        <v>11</v>
      </c>
      <c r="H2" s="5" t="s">
        <v>12</v>
      </c>
      <c r="I2" s="5" t="s">
        <v>13</v>
      </c>
      <c r="K2" s="11" t="s">
        <v>14</v>
      </c>
      <c r="L2" s="11"/>
    </row>
    <row r="3" spans="1:12" x14ac:dyDescent="0.55000000000000004">
      <c r="A3" s="5" t="s">
        <v>15</v>
      </c>
      <c r="B3" s="5">
        <v>5</v>
      </c>
      <c r="C3" s="6">
        <v>0.41666666666666669</v>
      </c>
      <c r="D3" s="6">
        <v>0.52083333333333337</v>
      </c>
      <c r="E3" s="8">
        <f>(HOUR(D3-C3)*60+MINUTE(D3-C3))/10*1000</f>
        <v>15000</v>
      </c>
      <c r="G3" s="5" t="s">
        <v>16</v>
      </c>
      <c r="H3" s="5" t="s">
        <v>17</v>
      </c>
      <c r="I3" s="5">
        <v>1.79</v>
      </c>
      <c r="K3" s="5" t="s">
        <v>238</v>
      </c>
      <c r="L3" s="5" t="s">
        <v>238</v>
      </c>
    </row>
    <row r="4" spans="1:12" x14ac:dyDescent="0.55000000000000004">
      <c r="A4" s="5" t="s">
        <v>18</v>
      </c>
      <c r="B4" s="5">
        <v>4</v>
      </c>
      <c r="C4" s="6">
        <v>0.43055555555555558</v>
      </c>
      <c r="D4" s="6">
        <v>0.54166666666666663</v>
      </c>
      <c r="E4" s="8">
        <f t="shared" ref="E4:E11" si="0">(HOUR(D4-C4)*60+MINUTE(D4-C4))/10*1000</f>
        <v>16000</v>
      </c>
      <c r="G4" s="5" t="s">
        <v>19</v>
      </c>
      <c r="H4" s="5" t="s">
        <v>20</v>
      </c>
      <c r="I4" s="5">
        <v>2.31</v>
      </c>
      <c r="K4" s="5" t="s">
        <v>239</v>
      </c>
      <c r="L4" s="5" t="s">
        <v>240</v>
      </c>
    </row>
    <row r="5" spans="1:12" x14ac:dyDescent="0.55000000000000004">
      <c r="A5" s="5" t="s">
        <v>21</v>
      </c>
      <c r="B5" s="5">
        <v>6</v>
      </c>
      <c r="C5" s="6">
        <v>0.43402777777777773</v>
      </c>
      <c r="D5" s="6">
        <v>0.54166666666666663</v>
      </c>
      <c r="E5" s="8">
        <f t="shared" si="0"/>
        <v>15500</v>
      </c>
      <c r="G5" s="5" t="s">
        <v>22</v>
      </c>
      <c r="H5" s="5" t="s">
        <v>20</v>
      </c>
      <c r="I5" s="5">
        <v>2.35</v>
      </c>
    </row>
    <row r="6" spans="1:12" x14ac:dyDescent="0.55000000000000004">
      <c r="A6" s="5" t="s">
        <v>23</v>
      </c>
      <c r="B6" s="5">
        <v>5</v>
      </c>
      <c r="C6" s="6">
        <v>0.4375</v>
      </c>
      <c r="D6" s="6">
        <v>0.5</v>
      </c>
      <c r="E6" s="8">
        <f t="shared" si="0"/>
        <v>9000</v>
      </c>
      <c r="G6" s="5" t="s">
        <v>24</v>
      </c>
      <c r="H6" s="5" t="s">
        <v>17</v>
      </c>
      <c r="I6" s="5">
        <v>1.92</v>
      </c>
      <c r="K6" s="12" t="s">
        <v>25</v>
      </c>
      <c r="L6" s="13"/>
    </row>
    <row r="7" spans="1:12" x14ac:dyDescent="0.55000000000000004">
      <c r="A7" s="5" t="s">
        <v>26</v>
      </c>
      <c r="B7" s="5">
        <v>5</v>
      </c>
      <c r="C7" s="6">
        <v>0.44791666666666669</v>
      </c>
      <c r="D7" s="6">
        <v>0.51041666666666663</v>
      </c>
      <c r="E7" s="8">
        <f t="shared" si="0"/>
        <v>9000</v>
      </c>
      <c r="G7" s="5" t="s">
        <v>27</v>
      </c>
      <c r="H7" s="5" t="s">
        <v>17</v>
      </c>
      <c r="I7" s="5">
        <v>1.88</v>
      </c>
      <c r="K7" s="14">
        <f>ROUNDUP(AVERAGE(DMAX(G2:I11,3,K3:K4),DMAX(G2:I11,3,L3:L4)),1)</f>
        <v>2.2000000000000002</v>
      </c>
      <c r="L7" s="15"/>
    </row>
    <row r="8" spans="1:12" x14ac:dyDescent="0.55000000000000004">
      <c r="A8" s="5" t="s">
        <v>28</v>
      </c>
      <c r="B8" s="5">
        <v>6</v>
      </c>
      <c r="C8" s="6">
        <v>0.45833333333333331</v>
      </c>
      <c r="D8" s="6">
        <v>0.54166666666666663</v>
      </c>
      <c r="E8" s="8">
        <f t="shared" si="0"/>
        <v>12000</v>
      </c>
      <c r="G8" s="5" t="s">
        <v>29</v>
      </c>
      <c r="H8" s="5" t="s">
        <v>20</v>
      </c>
      <c r="I8" s="5">
        <v>2.29</v>
      </c>
    </row>
    <row r="9" spans="1:12" x14ac:dyDescent="0.55000000000000004">
      <c r="A9" s="5" t="s">
        <v>30</v>
      </c>
      <c r="B9" s="5">
        <v>5</v>
      </c>
      <c r="C9" s="6">
        <v>0.46527777777777773</v>
      </c>
      <c r="D9" s="6">
        <v>0.59027777777777779</v>
      </c>
      <c r="E9" s="8">
        <f t="shared" si="0"/>
        <v>18000</v>
      </c>
      <c r="G9" s="5" t="s">
        <v>31</v>
      </c>
      <c r="H9" s="5" t="s">
        <v>20</v>
      </c>
      <c r="I9" s="5">
        <v>2.27</v>
      </c>
    </row>
    <row r="10" spans="1:12" x14ac:dyDescent="0.55000000000000004">
      <c r="A10" s="5" t="s">
        <v>32</v>
      </c>
      <c r="B10" s="5">
        <v>4</v>
      </c>
      <c r="C10" s="6">
        <v>0.46875</v>
      </c>
      <c r="D10" s="6">
        <v>0.57291666666666663</v>
      </c>
      <c r="E10" s="8">
        <f t="shared" si="0"/>
        <v>15000</v>
      </c>
      <c r="G10" s="5" t="s">
        <v>33</v>
      </c>
      <c r="H10" s="5" t="s">
        <v>17</v>
      </c>
      <c r="I10" s="5">
        <v>1.86</v>
      </c>
    </row>
    <row r="11" spans="1:12" x14ac:dyDescent="0.55000000000000004">
      <c r="A11" s="5" t="s">
        <v>34</v>
      </c>
      <c r="B11" s="5">
        <v>7</v>
      </c>
      <c r="C11" s="6">
        <v>0.47222222222222227</v>
      </c>
      <c r="D11" s="6">
        <v>0.57638888888888895</v>
      </c>
      <c r="E11" s="8">
        <f t="shared" si="0"/>
        <v>15000</v>
      </c>
      <c r="G11" s="5" t="s">
        <v>35</v>
      </c>
      <c r="H11" s="5" t="s">
        <v>20</v>
      </c>
      <c r="I11" s="5">
        <v>2.2200000000000002</v>
      </c>
    </row>
    <row r="13" spans="1:12" x14ac:dyDescent="0.55000000000000004">
      <c r="A13" s="3" t="s">
        <v>36</v>
      </c>
      <c r="B13" s="4" t="s">
        <v>37</v>
      </c>
      <c r="G13" s="3" t="s">
        <v>38</v>
      </c>
      <c r="H13" s="4" t="s">
        <v>164</v>
      </c>
    </row>
    <row r="14" spans="1:12" x14ac:dyDescent="0.55000000000000004">
      <c r="A14" s="5" t="s">
        <v>6</v>
      </c>
      <c r="B14" s="5" t="s">
        <v>39</v>
      </c>
      <c r="C14" s="5" t="s">
        <v>40</v>
      </c>
      <c r="D14" s="5" t="s">
        <v>41</v>
      </c>
      <c r="E14" s="7" t="s">
        <v>42</v>
      </c>
      <c r="G14" s="5" t="s">
        <v>165</v>
      </c>
      <c r="H14" s="5" t="s">
        <v>166</v>
      </c>
      <c r="I14" s="7" t="s">
        <v>167</v>
      </c>
      <c r="K14" s="11" t="s">
        <v>168</v>
      </c>
      <c r="L14" s="11"/>
    </row>
    <row r="15" spans="1:12" x14ac:dyDescent="0.55000000000000004">
      <c r="A15" s="5" t="s">
        <v>44</v>
      </c>
      <c r="B15" s="5">
        <v>86</v>
      </c>
      <c r="C15" s="5">
        <v>87</v>
      </c>
      <c r="D15" s="5">
        <f>AVERAGE(B15:C15)</f>
        <v>86.5</v>
      </c>
      <c r="E15" s="5" t="str">
        <f>IF(D15&lt;=MEDIAN($D$15:$D$25),"관심"," ")</f>
        <v>관심</v>
      </c>
      <c r="G15" s="5" t="s">
        <v>169</v>
      </c>
      <c r="H15" s="5" t="s">
        <v>170</v>
      </c>
      <c r="I15" s="5" t="str">
        <f>UPPER(VLOOKUP(LEFT(G15,1),$K$15:$L$18,2,FALSE))</f>
        <v>ECONOMY</v>
      </c>
      <c r="K15" s="5" t="s">
        <v>171</v>
      </c>
      <c r="L15" s="5" t="s">
        <v>167</v>
      </c>
    </row>
    <row r="16" spans="1:12" x14ac:dyDescent="0.55000000000000004">
      <c r="A16" s="5" t="s">
        <v>45</v>
      </c>
      <c r="B16" s="5">
        <v>57</v>
      </c>
      <c r="C16" s="5">
        <v>51</v>
      </c>
      <c r="D16" s="5">
        <f t="shared" ref="D16:D25" si="1">AVERAGE(B16:C16)</f>
        <v>54</v>
      </c>
      <c r="E16" s="5" t="str">
        <f t="shared" ref="E16:E25" si="2">IF(D16&lt;=MEDIAN($D$15:$D$25),"관심"," ")</f>
        <v>관심</v>
      </c>
      <c r="G16" s="5" t="s">
        <v>172</v>
      </c>
      <c r="H16" s="5" t="s">
        <v>173</v>
      </c>
      <c r="I16" s="5" t="str">
        <f t="shared" ref="I16:I25" si="3">UPPER(VLOOKUP(LEFT(G16,1),$K$15:$L$18,2,FALSE))</f>
        <v>BUSINESS</v>
      </c>
      <c r="K16" s="5" t="s">
        <v>174</v>
      </c>
      <c r="L16" s="5" t="s">
        <v>175</v>
      </c>
    </row>
    <row r="17" spans="1:12" x14ac:dyDescent="0.55000000000000004">
      <c r="A17" s="5" t="s">
        <v>46</v>
      </c>
      <c r="B17" s="5">
        <v>88</v>
      </c>
      <c r="C17" s="5">
        <v>91</v>
      </c>
      <c r="D17" s="5">
        <f t="shared" si="1"/>
        <v>89.5</v>
      </c>
      <c r="E17" s="5" t="str">
        <f t="shared" si="2"/>
        <v xml:space="preserve"> </v>
      </c>
      <c r="G17" s="5" t="s">
        <v>176</v>
      </c>
      <c r="H17" s="5" t="s">
        <v>177</v>
      </c>
      <c r="I17" s="5" t="str">
        <f t="shared" si="3"/>
        <v>FIRST</v>
      </c>
      <c r="K17" s="5" t="s">
        <v>178</v>
      </c>
      <c r="L17" s="5" t="s">
        <v>179</v>
      </c>
    </row>
    <row r="18" spans="1:12" x14ac:dyDescent="0.55000000000000004">
      <c r="A18" s="5" t="s">
        <v>47</v>
      </c>
      <c r="B18" s="5">
        <v>94</v>
      </c>
      <c r="C18" s="5">
        <v>92</v>
      </c>
      <c r="D18" s="5">
        <f t="shared" si="1"/>
        <v>93</v>
      </c>
      <c r="E18" s="5" t="str">
        <f t="shared" si="2"/>
        <v xml:space="preserve"> </v>
      </c>
      <c r="G18" s="5" t="s">
        <v>180</v>
      </c>
      <c r="H18" s="5" t="s">
        <v>181</v>
      </c>
      <c r="I18" s="5" t="str">
        <f t="shared" si="3"/>
        <v>ECONOMY</v>
      </c>
      <c r="K18" s="5" t="s">
        <v>182</v>
      </c>
      <c r="L18" s="5" t="s">
        <v>183</v>
      </c>
    </row>
    <row r="19" spans="1:12" x14ac:dyDescent="0.55000000000000004">
      <c r="A19" s="5" t="s">
        <v>48</v>
      </c>
      <c r="B19" s="5">
        <v>92</v>
      </c>
      <c r="C19" s="5">
        <v>93</v>
      </c>
      <c r="D19" s="5">
        <f t="shared" si="1"/>
        <v>92.5</v>
      </c>
      <c r="E19" s="5" t="str">
        <f t="shared" si="2"/>
        <v xml:space="preserve"> </v>
      </c>
      <c r="G19" s="5" t="s">
        <v>184</v>
      </c>
      <c r="H19" s="5" t="s">
        <v>185</v>
      </c>
      <c r="I19" s="5" t="str">
        <f t="shared" si="3"/>
        <v>ECONOMY</v>
      </c>
    </row>
    <row r="20" spans="1:12" x14ac:dyDescent="0.55000000000000004">
      <c r="A20" s="5" t="s">
        <v>49</v>
      </c>
      <c r="B20" s="5">
        <v>64</v>
      </c>
      <c r="C20" s="5">
        <v>60</v>
      </c>
      <c r="D20" s="5">
        <f t="shared" si="1"/>
        <v>62</v>
      </c>
      <c r="E20" s="5" t="str">
        <f t="shared" si="2"/>
        <v>관심</v>
      </c>
      <c r="G20" s="5" t="s">
        <v>186</v>
      </c>
      <c r="H20" s="5" t="s">
        <v>187</v>
      </c>
      <c r="I20" s="5" t="str">
        <f t="shared" si="3"/>
        <v>BUSINESS</v>
      </c>
    </row>
    <row r="21" spans="1:12" x14ac:dyDescent="0.55000000000000004">
      <c r="A21" s="5" t="s">
        <v>50</v>
      </c>
      <c r="B21" s="5">
        <v>43</v>
      </c>
      <c r="C21" s="5">
        <v>40</v>
      </c>
      <c r="D21" s="5">
        <f t="shared" si="1"/>
        <v>41.5</v>
      </c>
      <c r="E21" s="5" t="str">
        <f t="shared" si="2"/>
        <v>관심</v>
      </c>
      <c r="G21" s="5" t="s">
        <v>188</v>
      </c>
      <c r="H21" s="5" t="s">
        <v>189</v>
      </c>
      <c r="I21" s="5" t="str">
        <f t="shared" si="3"/>
        <v>ECONOMY</v>
      </c>
    </row>
    <row r="22" spans="1:12" x14ac:dyDescent="0.55000000000000004">
      <c r="A22" s="5" t="s">
        <v>51</v>
      </c>
      <c r="B22" s="5">
        <v>60</v>
      </c>
      <c r="C22" s="5">
        <v>51</v>
      </c>
      <c r="D22" s="5">
        <f t="shared" si="1"/>
        <v>55.5</v>
      </c>
      <c r="E22" s="5" t="str">
        <f t="shared" si="2"/>
        <v>관심</v>
      </c>
      <c r="G22" s="5" t="s">
        <v>190</v>
      </c>
      <c r="H22" s="5" t="s">
        <v>191</v>
      </c>
      <c r="I22" s="5" t="str">
        <f t="shared" si="3"/>
        <v>BUSINESS</v>
      </c>
    </row>
    <row r="23" spans="1:12" x14ac:dyDescent="0.55000000000000004">
      <c r="A23" s="5" t="s">
        <v>52</v>
      </c>
      <c r="B23" s="5">
        <v>85</v>
      </c>
      <c r="C23" s="5">
        <v>89</v>
      </c>
      <c r="D23" s="5">
        <f t="shared" si="1"/>
        <v>87</v>
      </c>
      <c r="E23" s="5" t="str">
        <f t="shared" si="2"/>
        <v xml:space="preserve"> </v>
      </c>
      <c r="G23" s="5" t="s">
        <v>192</v>
      </c>
      <c r="H23" s="5" t="s">
        <v>193</v>
      </c>
      <c r="I23" s="5" t="str">
        <f t="shared" si="3"/>
        <v>ECONOMY</v>
      </c>
    </row>
    <row r="24" spans="1:12" x14ac:dyDescent="0.55000000000000004">
      <c r="A24" s="5" t="s">
        <v>53</v>
      </c>
      <c r="B24" s="5">
        <v>56</v>
      </c>
      <c r="C24" s="5">
        <v>50</v>
      </c>
      <c r="D24" s="5">
        <f t="shared" si="1"/>
        <v>53</v>
      </c>
      <c r="E24" s="5" t="str">
        <f t="shared" si="2"/>
        <v>관심</v>
      </c>
      <c r="G24" s="5" t="s">
        <v>194</v>
      </c>
      <c r="H24" s="5" t="s">
        <v>195</v>
      </c>
      <c r="I24" s="5" t="str">
        <f t="shared" si="3"/>
        <v>ECONOMY</v>
      </c>
    </row>
    <row r="25" spans="1:12" x14ac:dyDescent="0.55000000000000004">
      <c r="A25" s="5" t="s">
        <v>54</v>
      </c>
      <c r="B25" s="5">
        <v>92</v>
      </c>
      <c r="C25" s="5">
        <v>95</v>
      </c>
      <c r="D25" s="5">
        <f t="shared" si="1"/>
        <v>93.5</v>
      </c>
      <c r="E25" s="5" t="str">
        <f t="shared" si="2"/>
        <v xml:space="preserve"> </v>
      </c>
      <c r="G25" s="5" t="s">
        <v>196</v>
      </c>
      <c r="H25" s="5" t="s">
        <v>197</v>
      </c>
      <c r="I25" s="5" t="str">
        <f t="shared" si="3"/>
        <v>FIRST</v>
      </c>
    </row>
    <row r="27" spans="1:12" x14ac:dyDescent="0.55000000000000004">
      <c r="A27" s="3" t="s">
        <v>55</v>
      </c>
      <c r="B27" s="4" t="s">
        <v>198</v>
      </c>
    </row>
    <row r="28" spans="1:12" x14ac:dyDescent="0.55000000000000004">
      <c r="A28" s="5" t="s">
        <v>199</v>
      </c>
      <c r="B28" s="5" t="s">
        <v>200</v>
      </c>
      <c r="C28" s="5" t="s">
        <v>201</v>
      </c>
      <c r="D28" s="5" t="s">
        <v>202</v>
      </c>
      <c r="E28" s="5" t="s">
        <v>203</v>
      </c>
    </row>
    <row r="29" spans="1:12" x14ac:dyDescent="0.55000000000000004">
      <c r="A29" s="5" t="s">
        <v>56</v>
      </c>
      <c r="B29" s="5" t="s">
        <v>204</v>
      </c>
      <c r="C29" s="8">
        <v>2315</v>
      </c>
      <c r="D29" s="8">
        <v>2249</v>
      </c>
      <c r="E29" s="8">
        <v>2182</v>
      </c>
    </row>
    <row r="30" spans="1:12" x14ac:dyDescent="0.55000000000000004">
      <c r="A30" s="5" t="s">
        <v>57</v>
      </c>
      <c r="B30" s="5" t="s">
        <v>204</v>
      </c>
      <c r="C30" s="8">
        <v>1894</v>
      </c>
      <c r="D30" s="8">
        <v>2011</v>
      </c>
      <c r="E30" s="8">
        <v>2105</v>
      </c>
    </row>
    <row r="31" spans="1:12" x14ac:dyDescent="0.55000000000000004">
      <c r="A31" s="5" t="s">
        <v>58</v>
      </c>
      <c r="B31" s="5" t="s">
        <v>204</v>
      </c>
      <c r="C31" s="8">
        <v>2766</v>
      </c>
      <c r="D31" s="8">
        <v>2682</v>
      </c>
      <c r="E31" s="8">
        <v>2934</v>
      </c>
    </row>
    <row r="32" spans="1:12" x14ac:dyDescent="0.55000000000000004">
      <c r="A32" s="5" t="s">
        <v>59</v>
      </c>
      <c r="B32" s="5" t="s">
        <v>205</v>
      </c>
      <c r="C32" s="8">
        <v>2048</v>
      </c>
      <c r="D32" s="8">
        <v>2137</v>
      </c>
      <c r="E32" s="8">
        <v>1837</v>
      </c>
    </row>
    <row r="33" spans="1:5" x14ac:dyDescent="0.55000000000000004">
      <c r="A33" s="5" t="s">
        <v>60</v>
      </c>
      <c r="B33" s="5" t="s">
        <v>205</v>
      </c>
      <c r="C33" s="8">
        <v>1261</v>
      </c>
      <c r="D33" s="8">
        <v>1425</v>
      </c>
      <c r="E33" s="8">
        <v>1534</v>
      </c>
    </row>
    <row r="34" spans="1:5" x14ac:dyDescent="0.55000000000000004">
      <c r="A34" s="5" t="s">
        <v>61</v>
      </c>
      <c r="B34" s="5" t="s">
        <v>205</v>
      </c>
      <c r="C34" s="8">
        <v>1528</v>
      </c>
      <c r="D34" s="8">
        <v>1722</v>
      </c>
      <c r="E34" s="8">
        <v>1936</v>
      </c>
    </row>
    <row r="35" spans="1:5" x14ac:dyDescent="0.55000000000000004">
      <c r="A35" s="5" t="s">
        <v>62</v>
      </c>
      <c r="B35" s="5" t="s">
        <v>206</v>
      </c>
      <c r="C35" s="8">
        <v>1776</v>
      </c>
      <c r="D35" s="8">
        <v>1834</v>
      </c>
      <c r="E35" s="8">
        <v>1552</v>
      </c>
    </row>
    <row r="36" spans="1:5" x14ac:dyDescent="0.55000000000000004">
      <c r="A36" s="5" t="s">
        <v>63</v>
      </c>
      <c r="B36" s="5" t="s">
        <v>206</v>
      </c>
      <c r="C36" s="8">
        <v>2435</v>
      </c>
      <c r="D36" s="8">
        <v>2241</v>
      </c>
      <c r="E36" s="8">
        <v>2168</v>
      </c>
    </row>
    <row r="37" spans="1:5" x14ac:dyDescent="0.55000000000000004">
      <c r="A37" s="5" t="s">
        <v>64</v>
      </c>
      <c r="B37" s="5" t="s">
        <v>206</v>
      </c>
      <c r="C37" s="8">
        <v>1924</v>
      </c>
      <c r="D37" s="8">
        <v>2063</v>
      </c>
      <c r="E37" s="8">
        <v>2202</v>
      </c>
    </row>
    <row r="38" spans="1:5" x14ac:dyDescent="0.55000000000000004">
      <c r="A38" s="12" t="s">
        <v>207</v>
      </c>
      <c r="B38" s="16"/>
      <c r="C38" s="16"/>
      <c r="D38" s="13"/>
      <c r="E38" s="8">
        <f>ABS(AVERAGEIF(B29:B37,"영업2팀",C29:C37)-AVERAGEIF(B29:B37,"영업2팀",E29:E37))</f>
        <v>156.66666666666674</v>
      </c>
    </row>
  </sheetData>
  <mergeCells count="5">
    <mergeCell ref="K2:L2"/>
    <mergeCell ref="K6:L6"/>
    <mergeCell ref="K7:L7"/>
    <mergeCell ref="K14:L14"/>
    <mergeCell ref="A38:D3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workbookViewId="0">
      <selection activeCell="I5" sqref="I5"/>
    </sheetView>
  </sheetViews>
  <sheetFormatPr defaultRowHeight="17.600000000000001" x14ac:dyDescent="0.55000000000000004"/>
  <cols>
    <col min="1" max="1" width="3.5703125" customWidth="1"/>
    <col min="3" max="3" width="10.42578125" bestFit="1" customWidth="1"/>
    <col min="4" max="4" width="3.5703125" customWidth="1"/>
    <col min="6" max="6" width="10.7109375" customWidth="1"/>
  </cols>
  <sheetData>
    <row r="2" spans="2:6" x14ac:dyDescent="0.55000000000000004">
      <c r="B2" s="17" t="s">
        <v>103</v>
      </c>
      <c r="C2" s="17"/>
    </row>
    <row r="4" spans="2:6" x14ac:dyDescent="0.55000000000000004">
      <c r="B4" s="5" t="s">
        <v>104</v>
      </c>
      <c r="C4" s="5" t="s">
        <v>105</v>
      </c>
      <c r="E4" s="5" t="s">
        <v>109</v>
      </c>
      <c r="F4" s="5" t="s">
        <v>110</v>
      </c>
    </row>
    <row r="5" spans="2:6" x14ac:dyDescent="0.55000000000000004">
      <c r="B5" s="5" t="s">
        <v>106</v>
      </c>
      <c r="C5" s="8">
        <v>20000</v>
      </c>
      <c r="E5" s="26">
        <f>C6</f>
        <v>16258</v>
      </c>
      <c r="F5" s="9">
        <f>C8</f>
        <v>0.81289999999999996</v>
      </c>
    </row>
    <row r="6" spans="2:6" x14ac:dyDescent="0.55000000000000004">
      <c r="B6" s="5" t="s">
        <v>69</v>
      </c>
      <c r="C6" s="8">
        <v>16258</v>
      </c>
      <c r="E6" s="8">
        <v>12000</v>
      </c>
      <c r="F6" s="9">
        <f t="dataTable" ref="F6:F10" dt2D="1" dtr="1" r1="C8" r2="C6" ca="1"/>
        <v>12000</v>
      </c>
    </row>
    <row r="7" spans="2:6" x14ac:dyDescent="0.55000000000000004">
      <c r="B7" s="5" t="s">
        <v>107</v>
      </c>
      <c r="C7" s="8">
        <f>C5-C6</f>
        <v>3742</v>
      </c>
      <c r="E7" s="8">
        <v>14000</v>
      </c>
      <c r="F7" s="9">
        <v>14000</v>
      </c>
    </row>
    <row r="8" spans="2:6" x14ac:dyDescent="0.55000000000000004">
      <c r="B8" s="5" t="s">
        <v>108</v>
      </c>
      <c r="C8" s="9">
        <f>C6/C5</f>
        <v>0.81289999999999996</v>
      </c>
      <c r="E8" s="8">
        <v>16000</v>
      </c>
      <c r="F8" s="9">
        <v>16000</v>
      </c>
    </row>
    <row r="9" spans="2:6" x14ac:dyDescent="0.55000000000000004">
      <c r="E9" s="8">
        <v>18000</v>
      </c>
      <c r="F9" s="9">
        <v>18000</v>
      </c>
    </row>
    <row r="10" spans="2:6" x14ac:dyDescent="0.55000000000000004">
      <c r="E10" s="8">
        <v>20000</v>
      </c>
      <c r="F10" s="9">
        <v>20000</v>
      </c>
    </row>
  </sheetData>
  <dataConsolidate/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activeCell="H4" sqref="H4"/>
    </sheetView>
  </sheetViews>
  <sheetFormatPr defaultRowHeight="17.600000000000001" x14ac:dyDescent="0.55000000000000004"/>
  <cols>
    <col min="7" max="8" width="11.5703125" customWidth="1"/>
  </cols>
  <sheetData>
    <row r="1" spans="1:8" x14ac:dyDescent="0.55000000000000004">
      <c r="A1" s="17" t="s">
        <v>111</v>
      </c>
      <c r="B1" s="17"/>
      <c r="C1" s="17"/>
      <c r="D1" s="17"/>
      <c r="E1" s="17"/>
      <c r="G1" s="17" t="s">
        <v>123</v>
      </c>
      <c r="H1" s="17"/>
    </row>
    <row r="3" spans="1:8" x14ac:dyDescent="0.55000000000000004">
      <c r="A3" s="5" t="s">
        <v>112</v>
      </c>
      <c r="B3" s="5" t="s">
        <v>0</v>
      </c>
      <c r="C3" s="5" t="s">
        <v>69</v>
      </c>
      <c r="D3" s="5" t="s">
        <v>107</v>
      </c>
      <c r="E3" s="5" t="s">
        <v>113</v>
      </c>
      <c r="G3" s="5" t="s">
        <v>112</v>
      </c>
      <c r="H3" s="5" t="s">
        <v>113</v>
      </c>
    </row>
    <row r="4" spans="1:8" x14ac:dyDescent="0.55000000000000004">
      <c r="A4" s="5" t="s">
        <v>114</v>
      </c>
      <c r="B4" s="5" t="s">
        <v>115</v>
      </c>
      <c r="C4" s="5">
        <v>672</v>
      </c>
      <c r="D4" s="5">
        <v>28</v>
      </c>
      <c r="E4" s="5">
        <v>700</v>
      </c>
      <c r="G4" s="5" t="s">
        <v>235</v>
      </c>
      <c r="H4" s="5">
        <v>3450</v>
      </c>
    </row>
    <row r="5" spans="1:8" x14ac:dyDescent="0.55000000000000004">
      <c r="A5" s="5" t="s">
        <v>114</v>
      </c>
      <c r="B5" s="5" t="s">
        <v>116</v>
      </c>
      <c r="C5" s="5">
        <v>536</v>
      </c>
      <c r="D5" s="5">
        <v>64</v>
      </c>
      <c r="E5" s="5">
        <v>500</v>
      </c>
      <c r="G5" s="5" t="s">
        <v>236</v>
      </c>
      <c r="H5" s="5">
        <v>3900</v>
      </c>
    </row>
    <row r="6" spans="1:8" x14ac:dyDescent="0.55000000000000004">
      <c r="A6" s="5" t="s">
        <v>114</v>
      </c>
      <c r="B6" s="5" t="s">
        <v>117</v>
      </c>
      <c r="C6" s="5">
        <v>495</v>
      </c>
      <c r="D6" s="5">
        <v>5</v>
      </c>
      <c r="E6" s="5">
        <v>500</v>
      </c>
      <c r="G6" s="5" t="s">
        <v>237</v>
      </c>
      <c r="H6" s="5">
        <v>4050</v>
      </c>
    </row>
    <row r="7" spans="1:8" x14ac:dyDescent="0.55000000000000004">
      <c r="A7" s="5" t="s">
        <v>114</v>
      </c>
      <c r="B7" s="5" t="s">
        <v>118</v>
      </c>
      <c r="C7" s="5">
        <v>677</v>
      </c>
      <c r="D7" s="5">
        <v>23</v>
      </c>
      <c r="E7" s="5">
        <v>600</v>
      </c>
    </row>
    <row r="8" spans="1:8" x14ac:dyDescent="0.55000000000000004">
      <c r="A8" s="5" t="s">
        <v>114</v>
      </c>
      <c r="B8" s="5" t="s">
        <v>119</v>
      </c>
      <c r="C8" s="5">
        <v>523</v>
      </c>
      <c r="D8" s="5">
        <v>77</v>
      </c>
      <c r="E8" s="5">
        <v>500</v>
      </c>
    </row>
    <row r="9" spans="1:8" x14ac:dyDescent="0.55000000000000004">
      <c r="A9" s="5" t="s">
        <v>114</v>
      </c>
      <c r="B9" s="5" t="s">
        <v>120</v>
      </c>
      <c r="C9" s="5">
        <v>627</v>
      </c>
      <c r="D9" s="5">
        <v>63</v>
      </c>
      <c r="E9" s="5">
        <v>650</v>
      </c>
    </row>
    <row r="10" spans="1:8" x14ac:dyDescent="0.55000000000000004">
      <c r="A10" s="5" t="s">
        <v>121</v>
      </c>
      <c r="B10" s="5" t="s">
        <v>115</v>
      </c>
      <c r="C10" s="5">
        <v>597</v>
      </c>
      <c r="D10" s="5">
        <v>3</v>
      </c>
      <c r="E10" s="5">
        <v>700</v>
      </c>
    </row>
    <row r="11" spans="1:8" x14ac:dyDescent="0.55000000000000004">
      <c r="A11" s="5" t="s">
        <v>121</v>
      </c>
      <c r="B11" s="5" t="s">
        <v>116</v>
      </c>
      <c r="C11" s="5">
        <v>724</v>
      </c>
      <c r="D11" s="5">
        <v>76</v>
      </c>
      <c r="E11" s="5">
        <v>700</v>
      </c>
    </row>
    <row r="12" spans="1:8" x14ac:dyDescent="0.55000000000000004">
      <c r="A12" s="5" t="s">
        <v>121</v>
      </c>
      <c r="B12" s="5" t="s">
        <v>117</v>
      </c>
      <c r="C12" s="5">
        <v>811</v>
      </c>
      <c r="D12" s="5">
        <v>89</v>
      </c>
      <c r="E12" s="5">
        <v>800</v>
      </c>
    </row>
    <row r="13" spans="1:8" x14ac:dyDescent="0.55000000000000004">
      <c r="A13" s="5" t="s">
        <v>121</v>
      </c>
      <c r="B13" s="5" t="s">
        <v>118</v>
      </c>
      <c r="C13" s="5">
        <v>348</v>
      </c>
      <c r="D13" s="5">
        <v>52</v>
      </c>
      <c r="E13" s="5">
        <v>400</v>
      </c>
    </row>
    <row r="14" spans="1:8" x14ac:dyDescent="0.55000000000000004">
      <c r="A14" s="5" t="s">
        <v>121</v>
      </c>
      <c r="B14" s="5" t="s">
        <v>119</v>
      </c>
      <c r="C14" s="5">
        <v>621</v>
      </c>
      <c r="D14" s="5">
        <v>79</v>
      </c>
      <c r="E14" s="5">
        <v>650</v>
      </c>
    </row>
    <row r="15" spans="1:8" x14ac:dyDescent="0.55000000000000004">
      <c r="A15" s="5" t="s">
        <v>121</v>
      </c>
      <c r="B15" s="5" t="s">
        <v>120</v>
      </c>
      <c r="C15" s="5">
        <v>633</v>
      </c>
      <c r="D15" s="5">
        <v>67</v>
      </c>
      <c r="E15" s="5">
        <v>650</v>
      </c>
    </row>
    <row r="16" spans="1:8" x14ac:dyDescent="0.55000000000000004">
      <c r="A16" s="5" t="s">
        <v>122</v>
      </c>
      <c r="B16" s="5" t="s">
        <v>115</v>
      </c>
      <c r="C16" s="5">
        <v>579</v>
      </c>
      <c r="D16" s="5">
        <v>21</v>
      </c>
      <c r="E16" s="5">
        <v>700</v>
      </c>
    </row>
    <row r="17" spans="1:5" x14ac:dyDescent="0.55000000000000004">
      <c r="A17" s="5" t="s">
        <v>122</v>
      </c>
      <c r="B17" s="5" t="s">
        <v>116</v>
      </c>
      <c r="C17" s="5">
        <v>561</v>
      </c>
      <c r="D17" s="5">
        <v>39</v>
      </c>
      <c r="E17" s="5">
        <v>500</v>
      </c>
    </row>
    <row r="18" spans="1:5" x14ac:dyDescent="0.55000000000000004">
      <c r="A18" s="5" t="s">
        <v>122</v>
      </c>
      <c r="B18" s="5" t="s">
        <v>117</v>
      </c>
      <c r="C18" s="5">
        <v>729</v>
      </c>
      <c r="D18" s="5">
        <v>71</v>
      </c>
      <c r="E18" s="5">
        <v>750</v>
      </c>
    </row>
    <row r="19" spans="1:5" x14ac:dyDescent="0.55000000000000004">
      <c r="A19" s="5" t="s">
        <v>122</v>
      </c>
      <c r="B19" s="5" t="s">
        <v>118</v>
      </c>
      <c r="C19" s="5">
        <v>688</v>
      </c>
      <c r="D19" s="5">
        <v>12</v>
      </c>
      <c r="E19" s="5">
        <v>750</v>
      </c>
    </row>
    <row r="20" spans="1:5" x14ac:dyDescent="0.55000000000000004">
      <c r="A20" s="5" t="s">
        <v>122</v>
      </c>
      <c r="B20" s="5" t="s">
        <v>119</v>
      </c>
      <c r="C20" s="5">
        <v>742</v>
      </c>
      <c r="D20" s="5">
        <v>58</v>
      </c>
      <c r="E20" s="5">
        <v>750</v>
      </c>
    </row>
    <row r="21" spans="1:5" x14ac:dyDescent="0.55000000000000004">
      <c r="A21" s="5" t="s">
        <v>122</v>
      </c>
      <c r="B21" s="5" t="s">
        <v>120</v>
      </c>
      <c r="C21" s="5">
        <v>597</v>
      </c>
      <c r="D21" s="5">
        <v>3</v>
      </c>
      <c r="E21" s="5">
        <v>600</v>
      </c>
    </row>
  </sheetData>
  <dataConsolidate leftLabels="1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tabSelected="1" workbookViewId="0">
      <selection activeCell="C18" sqref="C18"/>
    </sheetView>
  </sheetViews>
  <sheetFormatPr defaultRowHeight="17.600000000000001" x14ac:dyDescent="0.55000000000000004"/>
  <cols>
    <col min="5" max="6" width="13.5703125" bestFit="1" customWidth="1"/>
  </cols>
  <sheetData>
    <row r="1" spans="1:7" ht="21.45" x14ac:dyDescent="0.55000000000000004">
      <c r="A1" s="10" t="s">
        <v>124</v>
      </c>
      <c r="B1" s="10"/>
      <c r="C1" s="10"/>
      <c r="D1" s="10"/>
      <c r="E1" s="10"/>
      <c r="F1" s="10"/>
      <c r="G1" s="10"/>
    </row>
    <row r="3" spans="1:7" x14ac:dyDescent="0.55000000000000004">
      <c r="A3" s="27" t="s">
        <v>125</v>
      </c>
      <c r="B3" s="28" t="s">
        <v>126</v>
      </c>
      <c r="C3" s="28" t="s">
        <v>127</v>
      </c>
      <c r="D3" s="28" t="s">
        <v>128</v>
      </c>
      <c r="E3" s="28" t="s">
        <v>129</v>
      </c>
      <c r="F3" s="28" t="s">
        <v>130</v>
      </c>
      <c r="G3" s="28" t="s">
        <v>131</v>
      </c>
    </row>
    <row r="4" spans="1:7" x14ac:dyDescent="0.55000000000000004">
      <c r="A4" s="5" t="s">
        <v>132</v>
      </c>
      <c r="B4" s="5" t="s">
        <v>133</v>
      </c>
      <c r="C4" s="5" t="s">
        <v>134</v>
      </c>
      <c r="D4" s="5">
        <v>4</v>
      </c>
      <c r="E4" s="8">
        <v>15000</v>
      </c>
      <c r="F4" s="8">
        <v>1500</v>
      </c>
      <c r="G4" s="26">
        <f>D4*(E4-F4)</f>
        <v>54000</v>
      </c>
    </row>
    <row r="5" spans="1:7" x14ac:dyDescent="0.55000000000000004">
      <c r="A5" s="5" t="s">
        <v>135</v>
      </c>
      <c r="B5" s="5" t="s">
        <v>136</v>
      </c>
      <c r="C5" s="5" t="s">
        <v>137</v>
      </c>
      <c r="D5" s="5">
        <v>2</v>
      </c>
      <c r="E5" s="8">
        <v>12000</v>
      </c>
      <c r="F5" s="8">
        <v>1800</v>
      </c>
      <c r="G5" s="26">
        <f t="shared" ref="G5:G12" si="0">D5*(E5-F5)</f>
        <v>20400</v>
      </c>
    </row>
    <row r="6" spans="1:7" x14ac:dyDescent="0.55000000000000004">
      <c r="A6" s="5" t="s">
        <v>138</v>
      </c>
      <c r="B6" s="5" t="s">
        <v>139</v>
      </c>
      <c r="C6" s="5" t="s">
        <v>140</v>
      </c>
      <c r="D6" s="5">
        <v>3</v>
      </c>
      <c r="E6" s="8">
        <v>20000</v>
      </c>
      <c r="F6" s="8">
        <v>6000</v>
      </c>
      <c r="G6" s="26">
        <f t="shared" si="0"/>
        <v>42000</v>
      </c>
    </row>
    <row r="7" spans="1:7" x14ac:dyDescent="0.55000000000000004">
      <c r="A7" s="5" t="s">
        <v>141</v>
      </c>
      <c r="B7" s="5" t="s">
        <v>139</v>
      </c>
      <c r="C7" s="5" t="s">
        <v>134</v>
      </c>
      <c r="D7" s="5">
        <v>3</v>
      </c>
      <c r="E7" s="8">
        <v>20000</v>
      </c>
      <c r="F7" s="8">
        <v>2000</v>
      </c>
      <c r="G7" s="26">
        <f t="shared" si="0"/>
        <v>54000</v>
      </c>
    </row>
    <row r="8" spans="1:7" x14ac:dyDescent="0.55000000000000004">
      <c r="A8" s="5" t="s">
        <v>142</v>
      </c>
      <c r="B8" s="5" t="s">
        <v>136</v>
      </c>
      <c r="C8" s="5" t="s">
        <v>140</v>
      </c>
      <c r="D8" s="5">
        <v>5</v>
      </c>
      <c r="E8" s="8">
        <v>12000</v>
      </c>
      <c r="F8" s="8">
        <v>3600</v>
      </c>
      <c r="G8" s="26">
        <f t="shared" si="0"/>
        <v>42000</v>
      </c>
    </row>
    <row r="9" spans="1:7" x14ac:dyDescent="0.55000000000000004">
      <c r="A9" s="5" t="s">
        <v>143</v>
      </c>
      <c r="B9" s="5" t="s">
        <v>133</v>
      </c>
      <c r="C9" s="5" t="s">
        <v>137</v>
      </c>
      <c r="D9" s="5">
        <v>2</v>
      </c>
      <c r="E9" s="8">
        <v>15000</v>
      </c>
      <c r="F9" s="8">
        <v>2250</v>
      </c>
      <c r="G9" s="26">
        <f t="shared" si="0"/>
        <v>25500</v>
      </c>
    </row>
    <row r="10" spans="1:7" x14ac:dyDescent="0.55000000000000004">
      <c r="A10" s="5" t="s">
        <v>144</v>
      </c>
      <c r="B10" s="5" t="s">
        <v>139</v>
      </c>
      <c r="C10" s="5" t="s">
        <v>137</v>
      </c>
      <c r="D10" s="5">
        <v>1</v>
      </c>
      <c r="E10" s="8">
        <v>20000</v>
      </c>
      <c r="F10" s="8">
        <v>3000</v>
      </c>
      <c r="G10" s="26">
        <f t="shared" si="0"/>
        <v>17000</v>
      </c>
    </row>
    <row r="11" spans="1:7" x14ac:dyDescent="0.55000000000000004">
      <c r="A11" s="5" t="s">
        <v>145</v>
      </c>
      <c r="B11" s="5" t="s">
        <v>133</v>
      </c>
      <c r="C11" s="5" t="s">
        <v>140</v>
      </c>
      <c r="D11" s="5">
        <v>5</v>
      </c>
      <c r="E11" s="8">
        <v>15000</v>
      </c>
      <c r="F11" s="8">
        <v>4500</v>
      </c>
      <c r="G11" s="26">
        <f t="shared" si="0"/>
        <v>52500</v>
      </c>
    </row>
    <row r="12" spans="1:7" x14ac:dyDescent="0.55000000000000004">
      <c r="A12" s="5" t="s">
        <v>146</v>
      </c>
      <c r="B12" s="5" t="s">
        <v>136</v>
      </c>
      <c r="C12" s="5" t="s">
        <v>134</v>
      </c>
      <c r="D12" s="5">
        <v>4</v>
      </c>
      <c r="E12" s="8">
        <v>12000</v>
      </c>
      <c r="F12" s="8">
        <v>1200</v>
      </c>
      <c r="G12" s="26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결제요금">
                <anchor moveWithCells="1" sizeWithCells="1">
                  <from>
                    <xdr:col>1</xdr:col>
                    <xdr:colOff>38100</xdr:colOff>
                    <xdr:row>13</xdr:row>
                    <xdr:rowOff>27214</xdr:rowOff>
                  </from>
                  <to>
                    <xdr:col>2</xdr:col>
                    <xdr:colOff>642257</xdr:colOff>
                    <xdr:row>14</xdr:row>
                    <xdr:rowOff>157843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workbookViewId="0">
      <selection activeCell="S25" sqref="S25"/>
    </sheetView>
  </sheetViews>
  <sheetFormatPr defaultRowHeight="17.600000000000001" x14ac:dyDescent="0.55000000000000004"/>
  <cols>
    <col min="4" max="4" width="10.42578125" bestFit="1" customWidth="1"/>
    <col min="6" max="6" width="10.42578125" bestFit="1" customWidth="1"/>
  </cols>
  <sheetData>
    <row r="1" spans="1:6" ht="21.45" x14ac:dyDescent="0.55000000000000004">
      <c r="A1" s="10" t="s">
        <v>147</v>
      </c>
      <c r="B1" s="10"/>
      <c r="C1" s="10"/>
      <c r="D1" s="10"/>
      <c r="E1" s="10"/>
      <c r="F1" s="10"/>
    </row>
    <row r="3" spans="1:6" x14ac:dyDescent="0.55000000000000004">
      <c r="A3" s="5" t="s">
        <v>148</v>
      </c>
      <c r="B3" s="5" t="s">
        <v>7</v>
      </c>
      <c r="C3" s="5" t="s">
        <v>149</v>
      </c>
      <c r="D3" s="5" t="s">
        <v>150</v>
      </c>
      <c r="E3" s="5" t="s">
        <v>151</v>
      </c>
      <c r="F3" s="5" t="s">
        <v>152</v>
      </c>
    </row>
    <row r="4" spans="1:6" x14ac:dyDescent="0.55000000000000004">
      <c r="A4" s="5" t="s">
        <v>153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55000000000000004">
      <c r="A5" s="5" t="s">
        <v>154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55000000000000004">
      <c r="A6" s="5" t="s">
        <v>155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55000000000000004">
      <c r="A7" s="5" t="s">
        <v>156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55000000000000004">
      <c r="A8" s="5" t="s">
        <v>157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55000000000000004">
      <c r="A9" s="5" t="s">
        <v>158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55000000000000004">
      <c r="A10" s="5" t="s">
        <v>159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55000000000000004">
      <c r="A11" s="5" t="s">
        <v>160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55000000000000004">
      <c r="A12" s="5" t="s">
        <v>161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55000000000000004">
      <c r="A13" s="5" t="s">
        <v>162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55000000000000004">
      <c r="A14" s="5" t="s">
        <v>163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ETRI</cp:lastModifiedBy>
  <dcterms:created xsi:type="dcterms:W3CDTF">2023-04-27T08:01:32Z</dcterms:created>
  <dcterms:modified xsi:type="dcterms:W3CDTF">2026-01-07T23:54:37Z</dcterms:modified>
</cp:coreProperties>
</file>