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F3DD99EF-0FF4-4152-98E4-4EFFFBD0C456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9" l="1"/>
  <c r="I16" i="9"/>
  <c r="I17" i="9"/>
  <c r="I18" i="9"/>
  <c r="I19" i="9"/>
  <c r="I20" i="9"/>
  <c r="I21" i="9"/>
  <c r="I22" i="9"/>
  <c r="I23" i="9"/>
  <c r="I24" i="9"/>
  <c r="I25" i="9"/>
  <c r="I15" i="9"/>
  <c r="E16" i="9"/>
  <c r="E17" i="9"/>
  <c r="E18" i="9"/>
  <c r="E19" i="9"/>
  <c r="E20" i="9"/>
  <c r="E21" i="9"/>
  <c r="E22" i="9"/>
  <c r="E23" i="9"/>
  <c r="E24" i="9"/>
  <c r="E25" i="9"/>
  <c r="E15" i="9"/>
  <c r="K7" i="9"/>
  <c r="E4" i="9"/>
  <c r="E5" i="9"/>
  <c r="E6" i="9"/>
  <c r="E7" i="9"/>
  <c r="E8" i="9"/>
  <c r="E9" i="9"/>
  <c r="E10" i="9"/>
  <c r="E11" i="9"/>
  <c r="E3" i="9"/>
  <c r="G5" i="7"/>
  <c r="G6" i="7"/>
  <c r="G7" i="7"/>
  <c r="G8" i="7"/>
  <c r="G9" i="7"/>
  <c r="G10" i="7"/>
  <c r="G11" i="7"/>
  <c r="G12" i="7"/>
  <c r="G4" i="7"/>
  <c r="D25" i="9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<sst xmlns="http://schemas.openxmlformats.org/spreadsheetml/2006/main" count="348" uniqueCount="236">
  <si>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</si>
  <si>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</si>
  <si>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</si>
  <si>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</si>
  <si>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</si>
  <si>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</si>
  <si>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</si>
  <si>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</si>
  <si>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</si>
  <si>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</si>
  <si>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</si>
  <si>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</si>
  <si>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</si>
  <si>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</si>
  <si>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</si>
  <si>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</si>
  <si>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</si>
  <si>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</si>
  <si>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</si>
  <si>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</si>
  <si>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</si>
  <si>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</si>
  <si>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</si>
  <si>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</si>
  <si>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</si>
  <si>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</si>
  <si>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</si>
  <si>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</si>
  <si>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</si>
  <si>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</si>
  <si>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</si>
  <si>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</si>
  <si>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</si>
  <si>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</si>
  <si>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</si>
  <si>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</si>
  <si>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</si>
  <si>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</si>
  <si>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</si>
  <si>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</si>
  <si>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</si>
  <si>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</si>
  <si>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</si>
  <si>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</si>
  <si>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</si>
  <si>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</si>
  <si>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</si>
  <si>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</si>
  <si>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</si>
  <si>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</si>
  <si>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</si>
  <si>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</si>
  <si>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</si>
  <si>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</si>
  <si>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</si>
  <si>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</si>
  <si>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</si>
  <si>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</si>
  <si>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</si>
  <si>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</si>
  <si>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</si>
  <si>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</si>
  <si>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</si>
  <si>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</si>
  <si>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</si>
  <si>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</si>
  <si>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</si>
  <si>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</si>
  <si>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</si>
  <si>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</si>
  <si>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</si>
  <si>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</si>
  <si>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</si>
  <si>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</si>
  <si>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</si>
  <si>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</si>
  <si>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</si>
  <si>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</si>
  <si>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</si>
  <si>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</si>
  <si>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</si>
  <si>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</si>
  <si>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</si>
  <si>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</si>
  <si>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</si>
  <si>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</si>
  <si>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</si>
  <si>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</si>
  <si>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</si>
  <si>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</si>
  <si>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</si>
  <si>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</si>
  <si>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</si>
  <si>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</si>
  <si>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</si>
  <si>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</si>
  <si>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</si>
  <si>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</si>
  <si>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</si>
  <si>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</si>
  <si>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</si>
  <si>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</si>
  <si>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</si>
  <si>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</si>
  <si>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</si>
  <si>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</si>
  <si>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</si>
  <si>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</si>
  <si>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</si>
  <si>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</si>
  <si>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</si>
  <si>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</si>
  <si>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</si>
  <si>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</si>
  <si>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</si>
  <si>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</si>
  <si>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</si>
  <si>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</si>
  <si>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</si>
  <si>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</si>
  <si>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</si>
  <si>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</si>
  <si>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</si>
  <si>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</si>
  <si>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</si>
  <si>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</si>
  <si>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</si>
  <si>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</si>
  <si>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</si>
  <si>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</si>
  <si>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</si>
  <si>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</si>
  <si>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</si>
  <si>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</si>
  <si>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</si>
  <si>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</si>
  <si>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</si>
  <si>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</si>
  <si>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</si>
  <si>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</si>
  <si>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</si>
  <si>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</si>
  <si>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</si>
  <si>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</si>
  <si>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</si>
  <si>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</si>
  <si>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</si>
  <si>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</si>
  <si>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</si>
  <si>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</si>
  <si>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</si>
  <si>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</si>
  <si>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</si>
  <si>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</si>
  <si>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</si>
  <si>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</si>
  <si>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</si>
  <si>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</si>
  <si>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</si>
  <si>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</si>
  <si>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</si>
  <si>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</si>
  <si>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</si>
  <si>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</si>
  <si>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</si>
  <si>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</si>
  <si>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</si>
  <si>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</si>
  <si>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</si>
  <si>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</si>
  <si>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</si>
  <si>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</si>
  <si>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</si>
  <si>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</si>
  <si>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</si>
  <si>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</si>
  <si>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</si>
  <si>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</si>
  <si>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</si>
  <si>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</si>
  <si>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</si>
  <si>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</si>
  <si>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</si>
  <si>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</si>
  <si>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</si>
  <si>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</si>
  <si>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</si>
  <si>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</si>
  <si>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</si>
  <si>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</si>
  <si>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</si>
  <si>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</si>
  <si>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</si>
  <si>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</si>
  <si>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</si>
  <si>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</si>
  <si>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</si>
  <si>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</si>
  <si>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</si>
  <si>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</si>
  <si>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</si>
  <si>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</si>
  <si>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</si>
  <si>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</si>
  <si>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</si>
  <si>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</si>
  <si>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</si>
  <si>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</si>
  <si>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수험번호</t>
    <phoneticPr fontId="1" type="noConversion"/>
  </si>
  <si>
    <t>이름</t>
    <phoneticPr fontId="1" type="noConversion"/>
  </si>
  <si>
    <t>지역</t>
    <phoneticPr fontId="1" type="noConversion"/>
  </si>
  <si>
    <t>필기점수</t>
    <phoneticPr fontId="1" type="noConversion"/>
  </si>
  <si>
    <t>실기점수</t>
    <phoneticPr fontId="1" type="noConversion"/>
  </si>
  <si>
    <t>합격여부</t>
    <phoneticPr fontId="1" type="noConversion"/>
  </si>
  <si>
    <t>Seo-1034</t>
    <phoneticPr fontId="1" type="noConversion"/>
  </si>
  <si>
    <t>한승진</t>
    <phoneticPr fontId="1" type="noConversion"/>
  </si>
  <si>
    <t>서울</t>
    <phoneticPr fontId="1" type="noConversion"/>
  </si>
  <si>
    <t>합격</t>
    <phoneticPr fontId="1" type="noConversion"/>
  </si>
  <si>
    <t>Seo-3652</t>
    <phoneticPr fontId="1" type="noConversion"/>
  </si>
  <si>
    <t>김소라</t>
    <phoneticPr fontId="1" type="noConversion"/>
  </si>
  <si>
    <t>Seo-1829</t>
    <phoneticPr fontId="1" type="noConversion"/>
  </si>
  <si>
    <t>윤우민</t>
    <phoneticPr fontId="1" type="noConversion"/>
  </si>
  <si>
    <t>불합격</t>
    <phoneticPr fontId="1" type="noConversion"/>
  </si>
  <si>
    <t>Kdo-2348</t>
    <phoneticPr fontId="1" type="noConversion"/>
  </si>
  <si>
    <t>임소영</t>
    <phoneticPr fontId="1" type="noConversion"/>
  </si>
  <si>
    <t>경기</t>
    <phoneticPr fontId="1" type="noConversion"/>
  </si>
  <si>
    <t>Kdo-1207</t>
    <phoneticPr fontId="1" type="noConversion"/>
  </si>
  <si>
    <t>유영아</t>
    <phoneticPr fontId="1" type="noConversion"/>
  </si>
  <si>
    <t>Wal-2986</t>
    <phoneticPr fontId="1" type="noConversion"/>
  </si>
  <si>
    <t>안경원</t>
    <phoneticPr fontId="1" type="noConversion"/>
  </si>
  <si>
    <t>인천</t>
    <phoneticPr fontId="1" type="noConversion"/>
  </si>
  <si>
    <t>Wal-1654</t>
    <phoneticPr fontId="1" type="noConversion"/>
  </si>
  <si>
    <t>구여운</t>
    <phoneticPr fontId="1" type="noConversion"/>
  </si>
  <si>
    <t>&lt;=3500000</t>
    <phoneticPr fontId="1" type="noConversion"/>
  </si>
  <si>
    <t>여</t>
    <phoneticPr fontId="1" type="noConversion"/>
  </si>
  <si>
    <t>성별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</si>
</sst>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8" formatCode="@&quot;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  <font>
      <sz val="11"/>
      <color rgb="FFFFFF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622942303"/>
        <c:axId val="1622942783"/>
      </c:barChart>
      <c:catAx>
        <c:axId val="1622942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647700</xdr:colOff>
          <xdr:row>13</xdr:row>
          <xdr:rowOff>15240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결제요금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13</xdr:row>
      <xdr:rowOff>7620</xdr:rowOff>
    </xdr:from>
    <xdr:to>
      <xdr:col>5</xdr:col>
      <xdr:colOff>0</xdr:colOff>
      <xdr:row>15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B6169833-72AD-4669-A50B-E695537FE1C8}"/>
            </a:ext>
          </a:extLst>
        </xdr:cNvPr>
        <xdr:cNvSpPr/>
      </xdr:nvSpPr>
      <xdr:spPr>
        <a:xfrm>
          <a:off x="2705100" y="2926080"/>
          <a:ext cx="1013460" cy="4343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 t="s">
        <v>208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215</v>
      </c>
      <c r="C4" s="1" t="s">
        <v>216</v>
      </c>
      <c r="D4" s="1">
        <v>88</v>
      </c>
      <c r="E4" s="1">
        <v>90</v>
      </c>
      <c r="F4" s="1" t="s">
        <v>217</v>
      </c>
    </row>
    <row r="5" spans="1:6" x14ac:dyDescent="0.4">
      <c r="A5" s="1" t="s">
        <v>218</v>
      </c>
      <c r="B5" s="1" t="s">
        <v>219</v>
      </c>
      <c r="C5" s="1" t="s">
        <v>216</v>
      </c>
      <c r="D5" s="1">
        <v>92</v>
      </c>
      <c r="E5" s="1">
        <v>80</v>
      </c>
      <c r="F5" s="1" t="s">
        <v>217</v>
      </c>
    </row>
    <row r="6" spans="1:6" x14ac:dyDescent="0.4">
      <c r="A6" s="1" t="s">
        <v>220</v>
      </c>
      <c r="B6" s="1" t="s">
        <v>221</v>
      </c>
      <c r="C6" s="1" t="s">
        <v>216</v>
      </c>
      <c r="D6" s="1">
        <v>54</v>
      </c>
      <c r="E6" s="1">
        <v>62</v>
      </c>
      <c r="F6" s="1" t="s">
        <v>222</v>
      </c>
    </row>
    <row r="7" spans="1:6" x14ac:dyDescent="0.4">
      <c r="A7" s="1" t="s">
        <v>223</v>
      </c>
      <c r="B7" s="1" t="s">
        <v>224</v>
      </c>
      <c r="C7" s="1" t="s">
        <v>225</v>
      </c>
      <c r="D7" s="1">
        <v>67</v>
      </c>
      <c r="E7" s="1">
        <v>85</v>
      </c>
      <c r="F7" s="1" t="s">
        <v>217</v>
      </c>
    </row>
    <row r="8" spans="1:6" x14ac:dyDescent="0.4">
      <c r="A8" s="1" t="s">
        <v>226</v>
      </c>
      <c r="B8" s="1" t="s">
        <v>227</v>
      </c>
      <c r="C8" s="1" t="s">
        <v>225</v>
      </c>
      <c r="D8" s="1">
        <v>43</v>
      </c>
      <c r="E8" s="1">
        <v>25</v>
      </c>
      <c r="F8" s="1" t="s">
        <v>222</v>
      </c>
    </row>
    <row r="9" spans="1:6" x14ac:dyDescent="0.4">
      <c r="A9" s="1" t="s">
        <v>228</v>
      </c>
      <c r="B9" s="1" t="s">
        <v>229</v>
      </c>
      <c r="C9" s="1" t="s">
        <v>230</v>
      </c>
      <c r="D9" s="1">
        <v>92</v>
      </c>
      <c r="E9" s="1">
        <v>83</v>
      </c>
      <c r="F9" s="1" t="s">
        <v>217</v>
      </c>
    </row>
    <row r="10" spans="1:6" x14ac:dyDescent="0.4">
      <c r="A10" s="1" t="s">
        <v>231</v>
      </c>
      <c r="B10" s="1" t="s">
        <v>232</v>
      </c>
      <c r="C10" s="1" t="s">
        <v>230</v>
      </c>
      <c r="D10" s="1">
        <v>97</v>
      </c>
      <c r="E10" s="1">
        <v>91</v>
      </c>
      <c r="F10" s="1" t="s">
        <v>217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L8" sqref="L8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3.296875" bestFit="1" customWidth="1"/>
  </cols>
  <sheetData>
    <row r="1" spans="1:7" ht="25.8" x14ac:dyDescent="0.4">
      <c r="A1" s="18" t="s">
        <v>79</v>
      </c>
      <c r="B1" s="18"/>
      <c r="C1" s="18"/>
      <c r="D1" s="18"/>
      <c r="E1" s="18"/>
      <c r="F1" s="18"/>
      <c r="G1" s="18"/>
    </row>
    <row r="3" spans="1:7" x14ac:dyDescent="0.4">
      <c r="A3" s="19" t="s">
        <v>65</v>
      </c>
      <c r="B3" s="19" t="s">
        <v>66</v>
      </c>
      <c r="C3" s="19" t="s">
        <v>67</v>
      </c>
      <c r="D3" s="19" t="s">
        <v>68</v>
      </c>
      <c r="E3" s="19" t="s">
        <v>69</v>
      </c>
      <c r="F3" s="19" t="s">
        <v>70</v>
      </c>
      <c r="G3" s="19" t="s">
        <v>71</v>
      </c>
    </row>
    <row r="4" spans="1:7" x14ac:dyDescent="0.4">
      <c r="A4" s="20" t="s">
        <v>72</v>
      </c>
      <c r="B4" s="21" t="s">
        <v>73</v>
      </c>
      <c r="C4" s="22">
        <v>50000</v>
      </c>
      <c r="D4" s="23">
        <v>1800</v>
      </c>
      <c r="E4" s="23">
        <v>1486</v>
      </c>
      <c r="F4" s="22">
        <v>74300000</v>
      </c>
      <c r="G4" s="24">
        <v>0.82555555599999997</v>
      </c>
    </row>
    <row r="5" spans="1:7" x14ac:dyDescent="0.4">
      <c r="A5" s="20"/>
      <c r="B5" s="21" t="s">
        <v>74</v>
      </c>
      <c r="C5" s="22">
        <v>50000</v>
      </c>
      <c r="D5" s="23">
        <v>1600</v>
      </c>
      <c r="E5" s="23">
        <v>1571</v>
      </c>
      <c r="F5" s="22">
        <v>78550000</v>
      </c>
      <c r="G5" s="24">
        <v>0.98187500000000005</v>
      </c>
    </row>
    <row r="6" spans="1:7" x14ac:dyDescent="0.4">
      <c r="A6" s="20"/>
      <c r="B6" s="21" t="s">
        <v>75</v>
      </c>
      <c r="C6" s="22">
        <v>50000</v>
      </c>
      <c r="D6" s="23">
        <v>1600</v>
      </c>
      <c r="E6" s="23">
        <v>1862</v>
      </c>
      <c r="F6" s="22">
        <v>93100000</v>
      </c>
      <c r="G6" s="24">
        <v>1.1637500000000001</v>
      </c>
    </row>
    <row r="7" spans="1:7" x14ac:dyDescent="0.4">
      <c r="A7" s="20" t="s">
        <v>76</v>
      </c>
      <c r="B7" s="21" t="s">
        <v>73</v>
      </c>
      <c r="C7" s="22">
        <v>35000</v>
      </c>
      <c r="D7" s="23">
        <v>1800</v>
      </c>
      <c r="E7" s="23">
        <v>2042</v>
      </c>
      <c r="F7" s="22">
        <v>71470000</v>
      </c>
      <c r="G7" s="24">
        <v>1.1344444440000001</v>
      </c>
    </row>
    <row r="8" spans="1:7" x14ac:dyDescent="0.4">
      <c r="A8" s="20"/>
      <c r="B8" s="21" t="s">
        <v>74</v>
      </c>
      <c r="C8" s="22">
        <v>35000</v>
      </c>
      <c r="D8" s="23">
        <v>1800</v>
      </c>
      <c r="E8" s="23">
        <v>1258</v>
      </c>
      <c r="F8" s="22">
        <v>44030000</v>
      </c>
      <c r="G8" s="24">
        <v>0.69888888900000001</v>
      </c>
    </row>
    <row r="9" spans="1:7" x14ac:dyDescent="0.4">
      <c r="A9" s="20"/>
      <c r="B9" s="21" t="s">
        <v>75</v>
      </c>
      <c r="C9" s="22">
        <v>35000</v>
      </c>
      <c r="D9" s="23">
        <v>1600</v>
      </c>
      <c r="E9" s="23">
        <v>1357</v>
      </c>
      <c r="F9" s="22">
        <v>47495000</v>
      </c>
      <c r="G9" s="24">
        <v>0.84812500000000002</v>
      </c>
    </row>
    <row r="10" spans="1:7" x14ac:dyDescent="0.4">
      <c r="A10" s="20" t="s">
        <v>77</v>
      </c>
      <c r="B10" s="21" t="s">
        <v>73</v>
      </c>
      <c r="C10" s="22">
        <v>30000</v>
      </c>
      <c r="D10" s="23">
        <v>1800</v>
      </c>
      <c r="E10" s="23">
        <v>2102</v>
      </c>
      <c r="F10" s="22">
        <v>63060000</v>
      </c>
      <c r="G10" s="24">
        <v>1.167777778</v>
      </c>
    </row>
    <row r="11" spans="1:7" x14ac:dyDescent="0.4">
      <c r="A11" s="20"/>
      <c r="B11" s="21" t="s">
        <v>74</v>
      </c>
      <c r="C11" s="22">
        <v>30000</v>
      </c>
      <c r="D11" s="23">
        <v>2000</v>
      </c>
      <c r="E11" s="23">
        <v>2368</v>
      </c>
      <c r="F11" s="22">
        <v>71040000</v>
      </c>
      <c r="G11" s="24">
        <v>1.1839999999999999</v>
      </c>
    </row>
    <row r="12" spans="1:7" x14ac:dyDescent="0.4">
      <c r="A12" s="20"/>
      <c r="B12" s="21" t="s">
        <v>75</v>
      </c>
      <c r="C12" s="22">
        <v>30000</v>
      </c>
      <c r="D12" s="23">
        <v>1800</v>
      </c>
      <c r="E12" s="23">
        <v>2221</v>
      </c>
      <c r="F12" s="22">
        <v>66630000</v>
      </c>
      <c r="G12" s="24">
        <v>1.2338888889999999</v>
      </c>
    </row>
    <row r="13" spans="1:7" x14ac:dyDescent="0.4">
      <c r="A13" s="20" t="s">
        <v>78</v>
      </c>
      <c r="B13" s="21" t="s">
        <v>73</v>
      </c>
      <c r="C13" s="22">
        <v>40000</v>
      </c>
      <c r="D13" s="23">
        <v>2000</v>
      </c>
      <c r="E13" s="23">
        <v>1869</v>
      </c>
      <c r="F13" s="22">
        <v>74760000</v>
      </c>
      <c r="G13" s="24">
        <v>0.9345</v>
      </c>
    </row>
    <row r="14" spans="1:7" x14ac:dyDescent="0.4">
      <c r="A14" s="20"/>
      <c r="B14" s="21" t="s">
        <v>74</v>
      </c>
      <c r="C14" s="22">
        <v>40000</v>
      </c>
      <c r="D14" s="23">
        <v>1900</v>
      </c>
      <c r="E14" s="23">
        <v>1755</v>
      </c>
      <c r="F14" s="22">
        <v>70200000</v>
      </c>
      <c r="G14" s="24">
        <v>0.92368421099999998</v>
      </c>
    </row>
    <row r="15" spans="1:7" x14ac:dyDescent="0.4">
      <c r="A15" s="20"/>
      <c r="B15" s="21" t="s">
        <v>75</v>
      </c>
      <c r="C15" s="22">
        <v>40000</v>
      </c>
      <c r="D15" s="23">
        <v>1900</v>
      </c>
      <c r="E15" s="23">
        <v>2301</v>
      </c>
      <c r="F15" s="22">
        <v>92040000</v>
      </c>
      <c r="G15" s="24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topLeftCell="A7" workbookViewId="0">
      <selection activeCell="A3" sqref="A3:G15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10" t="s">
        <v>80</v>
      </c>
      <c r="B1" s="10"/>
      <c r="C1" s="10"/>
      <c r="D1" s="10"/>
      <c r="E1" s="10"/>
      <c r="F1" s="10"/>
      <c r="G1" s="10"/>
    </row>
    <row r="3" spans="1:7" x14ac:dyDescent="0.4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4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5" t="s">
        <v>81</v>
      </c>
      <c r="B17" s="5" t="s">
        <v>86</v>
      </c>
    </row>
    <row r="18" spans="1:7" x14ac:dyDescent="0.4">
      <c r="A18" s="5" t="s">
        <v>88</v>
      </c>
    </row>
    <row r="19" spans="1:7" x14ac:dyDescent="0.4">
      <c r="B19" s="25" t="s">
        <v>233</v>
      </c>
    </row>
    <row r="22" spans="1:7" x14ac:dyDescent="0.4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4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tabSelected="1" topLeftCell="A19" workbookViewId="0">
      <selection activeCell="G29" sqref="G29"/>
    </sheetView>
  </sheetViews>
  <sheetFormatPr defaultRowHeight="17.399999999999999" x14ac:dyDescent="0.4"/>
  <cols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1" t="s">
        <v>14</v>
      </c>
      <c r="L2" s="11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27">
        <f>HOUR(MINUTE(D3-C3))</f>
        <v>0</v>
      </c>
      <c r="G3" s="5" t="s">
        <v>16</v>
      </c>
      <c r="H3" s="5" t="s">
        <v>17</v>
      </c>
      <c r="I3" s="5">
        <v>1.79</v>
      </c>
      <c r="K3" s="5" t="s">
        <v>12</v>
      </c>
      <c r="L3" s="5" t="s">
        <v>235</v>
      </c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27">
        <f t="shared" ref="E4:E11" si="0">HOUR(MINUTE(D4-C4))</f>
        <v>0</v>
      </c>
      <c r="G4" s="5" t="s">
        <v>19</v>
      </c>
      <c r="H4" s="5" t="s">
        <v>20</v>
      </c>
      <c r="I4" s="5">
        <v>2.31</v>
      </c>
      <c r="K4" s="5" t="s">
        <v>20</v>
      </c>
      <c r="L4" s="5" t="s">
        <v>234</v>
      </c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27">
        <f t="shared" si="0"/>
        <v>0</v>
      </c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27">
        <f t="shared" si="0"/>
        <v>0</v>
      </c>
      <c r="G6" s="5" t="s">
        <v>24</v>
      </c>
      <c r="H6" s="5" t="s">
        <v>17</v>
      </c>
      <c r="I6" s="5">
        <v>1.92</v>
      </c>
      <c r="K6" s="12" t="s">
        <v>25</v>
      </c>
      <c r="L6" s="13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27">
        <f t="shared" si="0"/>
        <v>0</v>
      </c>
      <c r="G7" s="5" t="s">
        <v>27</v>
      </c>
      <c r="H7" s="5" t="s">
        <v>17</v>
      </c>
      <c r="I7" s="5">
        <v>1.88</v>
      </c>
      <c r="K7" s="14">
        <f>ROUNDUP(AVERAGE(DMAX(G2:I11,3,K3:K4),DMAX(G2:I11,3,L3:L4)),1)</f>
        <v>2.2000000000000002</v>
      </c>
      <c r="L7" s="15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27">
        <f t="shared" si="0"/>
        <v>0</v>
      </c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27">
        <f t="shared" si="0"/>
        <v>0</v>
      </c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27">
        <f t="shared" si="0"/>
        <v>0</v>
      </c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27">
        <f t="shared" si="0"/>
        <v>0</v>
      </c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1" t="s">
        <v>168</v>
      </c>
      <c r="L14" s="11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 t="e">
        <f>IF("&lt;="&amp;MEDIAN($D$15:$D$25),"관심","")</f>
        <v>#VALUE!</v>
      </c>
      <c r="G15" s="5" t="s">
        <v>169</v>
      </c>
      <c r="H15" s="5" t="s">
        <v>170</v>
      </c>
      <c r="I15" s="5" t="str">
        <f>UPPER(VLOOKUP(LEFT(G15,1),$K$16:$L$18,2,0))</f>
        <v>ECONOMY</v>
      </c>
      <c r="K15" s="5" t="s">
        <v>171</v>
      </c>
      <c r="L15" s="5" t="s">
        <v>167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1">AVERAGE(B16:C16)</f>
        <v>54</v>
      </c>
      <c r="E16" s="5" t="e">
        <f t="shared" ref="E16:E25" si="2">IF("&lt;="&amp;MEDIAN($D$15:$D$25),"관심","")</f>
        <v>#VALUE!</v>
      </c>
      <c r="G16" s="5" t="s">
        <v>172</v>
      </c>
      <c r="H16" s="5" t="s">
        <v>173</v>
      </c>
      <c r="I16" s="5" t="str">
        <f t="shared" ref="I16:I25" si="3">UPPER(VLOOKUP(LEFT(G16,1),$K$16:$L$18,2,0))</f>
        <v>BUSINESS</v>
      </c>
      <c r="K16" s="5" t="s">
        <v>174</v>
      </c>
      <c r="L16" s="5" t="s">
        <v>175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1"/>
        <v>89.5</v>
      </c>
      <c r="E17" s="5" t="e">
        <f t="shared" si="2"/>
        <v>#VALUE!</v>
      </c>
      <c r="G17" s="5" t="s">
        <v>176</v>
      </c>
      <c r="H17" s="5" t="s">
        <v>177</v>
      </c>
      <c r="I17" s="5" t="str">
        <f t="shared" si="3"/>
        <v>FIRST</v>
      </c>
      <c r="K17" s="5" t="s">
        <v>178</v>
      </c>
      <c r="L17" s="5" t="s">
        <v>179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1"/>
        <v>93</v>
      </c>
      <c r="E18" s="5" t="e">
        <f t="shared" si="2"/>
        <v>#VALUE!</v>
      </c>
      <c r="G18" s="5" t="s">
        <v>180</v>
      </c>
      <c r="H18" s="5" t="s">
        <v>181</v>
      </c>
      <c r="I18" s="5" t="str">
        <f t="shared" si="3"/>
        <v>ECONOMY</v>
      </c>
      <c r="K18" s="5" t="s">
        <v>182</v>
      </c>
      <c r="L18" s="5" t="s">
        <v>183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1"/>
        <v>92.5</v>
      </c>
      <c r="E19" s="5" t="e">
        <f t="shared" si="2"/>
        <v>#VALUE!</v>
      </c>
      <c r="G19" s="5" t="s">
        <v>184</v>
      </c>
      <c r="H19" s="5" t="s">
        <v>185</v>
      </c>
      <c r="I19" s="5" t="str">
        <f t="shared" si="3"/>
        <v>ECONOMY</v>
      </c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1"/>
        <v>62</v>
      </c>
      <c r="E20" s="5" t="e">
        <f t="shared" si="2"/>
        <v>#VALUE!</v>
      </c>
      <c r="G20" s="5" t="s">
        <v>186</v>
      </c>
      <c r="H20" s="5" t="s">
        <v>187</v>
      </c>
      <c r="I20" s="5" t="str">
        <f t="shared" si="3"/>
        <v>BUSINESS</v>
      </c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1"/>
        <v>41.5</v>
      </c>
      <c r="E21" s="5" t="e">
        <f t="shared" si="2"/>
        <v>#VALUE!</v>
      </c>
      <c r="G21" s="5" t="s">
        <v>188</v>
      </c>
      <c r="H21" s="5" t="s">
        <v>189</v>
      </c>
      <c r="I21" s="5" t="str">
        <f t="shared" si="3"/>
        <v>ECONOMY</v>
      </c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1"/>
        <v>55.5</v>
      </c>
      <c r="E22" s="5" t="e">
        <f t="shared" si="2"/>
        <v>#VALUE!</v>
      </c>
      <c r="G22" s="5" t="s">
        <v>190</v>
      </c>
      <c r="H22" s="5" t="s">
        <v>191</v>
      </c>
      <c r="I22" s="5" t="str">
        <f t="shared" si="3"/>
        <v>BUSINESS</v>
      </c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1"/>
        <v>87</v>
      </c>
      <c r="E23" s="5" t="e">
        <f t="shared" si="2"/>
        <v>#VALUE!</v>
      </c>
      <c r="G23" s="5" t="s">
        <v>192</v>
      </c>
      <c r="H23" s="5" t="s">
        <v>193</v>
      </c>
      <c r="I23" s="5" t="str">
        <f t="shared" si="3"/>
        <v>ECONOMY</v>
      </c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1"/>
        <v>53</v>
      </c>
      <c r="E24" s="5" t="e">
        <f t="shared" si="2"/>
        <v>#VALUE!</v>
      </c>
      <c r="G24" s="5" t="s">
        <v>194</v>
      </c>
      <c r="H24" s="5" t="s">
        <v>195</v>
      </c>
      <c r="I24" s="5" t="str">
        <f t="shared" si="3"/>
        <v>ECONOMY</v>
      </c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1"/>
        <v>93.5</v>
      </c>
      <c r="E25" s="5" t="e">
        <f t="shared" si="2"/>
        <v>#VALUE!</v>
      </c>
      <c r="G25" s="5" t="s">
        <v>196</v>
      </c>
      <c r="H25" s="5" t="s">
        <v>197</v>
      </c>
      <c r="I25" s="5" t="str">
        <f t="shared" si="3"/>
        <v>FIRST</v>
      </c>
    </row>
    <row r="27" spans="1:12" x14ac:dyDescent="0.4">
      <c r="A27" s="3" t="s">
        <v>55</v>
      </c>
      <c r="B27" s="4" t="s">
        <v>198</v>
      </c>
    </row>
    <row r="28" spans="1:12" x14ac:dyDescent="0.4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4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4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4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4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4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4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4">
      <c r="A38" s="12" t="s">
        <v>207</v>
      </c>
      <c r="B38" s="16"/>
      <c r="C38" s="16"/>
      <c r="D38" s="13"/>
      <c r="E38" s="8">
        <f>ABS(AVERAGEIF(B29:B37,"영업2팀",E29:E37))-ABS(AVERAGEIF(B29:B37,"영업2팀",C29:C37))</f>
        <v>156.66666666666674</v>
      </c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>
      <selection activeCell="I8" sqref="I8"/>
    </sheetView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17" t="s">
        <v>103</v>
      </c>
      <c r="C2" s="17"/>
    </row>
    <row r="4" spans="2:6" x14ac:dyDescent="0.4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4">
      <c r="B5" s="5" t="s">
        <v>106</v>
      </c>
      <c r="C5" s="8">
        <v>20000</v>
      </c>
      <c r="E5" s="5"/>
      <c r="F5" s="9"/>
    </row>
    <row r="6" spans="2:6" x14ac:dyDescent="0.4">
      <c r="B6" s="5" t="s">
        <v>69</v>
      </c>
      <c r="C6" s="8">
        <v>16258</v>
      </c>
      <c r="E6" s="8">
        <v>12000</v>
      </c>
      <c r="F6" s="9"/>
    </row>
    <row r="7" spans="2:6" x14ac:dyDescent="0.4">
      <c r="B7" s="5" t="s">
        <v>107</v>
      </c>
      <c r="C7" s="8">
        <f>C5-C6</f>
        <v>3742</v>
      </c>
      <c r="E7" s="8">
        <v>14000</v>
      </c>
      <c r="F7" s="9"/>
    </row>
    <row r="8" spans="2:6" x14ac:dyDescent="0.4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4">
      <c r="E9" s="8">
        <v>18000</v>
      </c>
      <c r="F9" s="9"/>
    </row>
    <row r="10" spans="2:6" x14ac:dyDescent="0.4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21"/>
  <sheetViews>
    <sheetView workbookViewId="0">
      <selection activeCell="N14" sqref="N14"/>
    </sheetView>
  </sheetViews>
  <sheetFormatPr defaultRowHeight="17.399999999999999" x14ac:dyDescent="0.4"/>
  <cols>
    <col min="7" max="8" width="11.59765625" customWidth="1"/>
  </cols>
  <sheetData>
    <row r="1" spans="1:11" x14ac:dyDescent="0.4">
      <c r="A1" s="17" t="s">
        <v>111</v>
      </c>
      <c r="B1" s="17"/>
      <c r="C1" s="17"/>
      <c r="D1" s="17"/>
      <c r="E1" s="17"/>
      <c r="G1" s="17" t="s">
        <v>123</v>
      </c>
      <c r="H1" s="17"/>
    </row>
    <row r="3" spans="1:11" x14ac:dyDescent="0.4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0</v>
      </c>
      <c r="I3" t="s">
        <v>69</v>
      </c>
      <c r="J3" t="s">
        <v>107</v>
      </c>
      <c r="K3" t="s">
        <v>113</v>
      </c>
    </row>
    <row r="4" spans="1:11" x14ac:dyDescent="0.4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 t="s">
        <v>114</v>
      </c>
      <c r="H4" s="5"/>
      <c r="I4">
        <v>588.33333333333337</v>
      </c>
      <c r="J4">
        <v>43.333333333333336</v>
      </c>
      <c r="K4">
        <v>575</v>
      </c>
    </row>
    <row r="5" spans="1:11" x14ac:dyDescent="0.4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 t="s">
        <v>121</v>
      </c>
      <c r="H5" s="5"/>
      <c r="I5">
        <v>622.33333333333337</v>
      </c>
      <c r="J5">
        <v>61</v>
      </c>
      <c r="K5">
        <v>650</v>
      </c>
    </row>
    <row r="6" spans="1:11" x14ac:dyDescent="0.4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 t="s">
        <v>122</v>
      </c>
      <c r="H6" s="5"/>
      <c r="I6">
        <v>649.33333333333337</v>
      </c>
      <c r="J6">
        <v>34</v>
      </c>
      <c r="K6">
        <v>675</v>
      </c>
    </row>
    <row r="7" spans="1:11" x14ac:dyDescent="0.4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11" x14ac:dyDescent="0.4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11" x14ac:dyDescent="0.4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11" x14ac:dyDescent="0.4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11" x14ac:dyDescent="0.4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11" x14ac:dyDescent="0.4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11" x14ac:dyDescent="0.4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11" x14ac:dyDescent="0.4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11" x14ac:dyDescent="0.4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11" x14ac:dyDescent="0.4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dataConsolidate function="average" leftLabels="1" topLabels="1">
    <dataRefs count="1">
      <dataRef ref="A3:E21" sheet="분석작업-2"/>
    </dataRefs>
  </dataConsolidate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7" sqref="H17"/>
    </sheetView>
  </sheetViews>
  <sheetFormatPr defaultRowHeight="17.399999999999999" x14ac:dyDescent="0.4"/>
  <cols>
    <col min="5" max="6" width="13.59765625" bestFit="1" customWidth="1"/>
  </cols>
  <sheetData>
    <row r="1" spans="1:7" ht="21" x14ac:dyDescent="0.4">
      <c r="A1" s="10" t="s">
        <v>124</v>
      </c>
      <c r="B1" s="10"/>
      <c r="C1" s="10"/>
      <c r="D1" s="10"/>
      <c r="E1" s="10"/>
      <c r="F1" s="10"/>
      <c r="G1" s="10"/>
    </row>
    <row r="3" spans="1:7" x14ac:dyDescent="0.4">
      <c r="A3" s="26" t="s">
        <v>125</v>
      </c>
      <c r="B3" s="26" t="s">
        <v>126</v>
      </c>
      <c r="C3" s="26" t="s">
        <v>127</v>
      </c>
      <c r="D3" s="26" t="s">
        <v>128</v>
      </c>
      <c r="E3" s="26" t="s">
        <v>129</v>
      </c>
      <c r="F3" s="26" t="s">
        <v>130</v>
      </c>
      <c r="G3" s="26" t="s">
        <v>131</v>
      </c>
    </row>
    <row r="4" spans="1:7" x14ac:dyDescent="0.4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5">
        <f>D4*(E4-F4)</f>
        <v>54000</v>
      </c>
    </row>
    <row r="5" spans="1:7" x14ac:dyDescent="0.4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5">
        <f t="shared" ref="G5:G12" si="0">D5*(E5-F5)</f>
        <v>20400</v>
      </c>
    </row>
    <row r="6" spans="1:7" x14ac:dyDescent="0.4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5">
        <f t="shared" si="0"/>
        <v>42000</v>
      </c>
    </row>
    <row r="7" spans="1:7" x14ac:dyDescent="0.4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5">
        <f t="shared" si="0"/>
        <v>54000</v>
      </c>
    </row>
    <row r="8" spans="1:7" x14ac:dyDescent="0.4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5">
        <f t="shared" si="0"/>
        <v>42000</v>
      </c>
    </row>
    <row r="9" spans="1:7" x14ac:dyDescent="0.4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5">
        <f t="shared" si="0"/>
        <v>25500</v>
      </c>
    </row>
    <row r="10" spans="1:7" x14ac:dyDescent="0.4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5">
        <f t="shared" si="0"/>
        <v>17000</v>
      </c>
    </row>
    <row r="11" spans="1:7" x14ac:dyDescent="0.4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5">
        <f t="shared" si="0"/>
        <v>52500</v>
      </c>
    </row>
    <row r="12" spans="1:7" x14ac:dyDescent="0.4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5">
        <f t="shared" si="0"/>
        <v>43200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결제요금">
                <anchor moveWithCells="1" sizeWithCells="1">
                  <from>
                    <xdr:col>0</xdr:col>
                    <xdr:colOff>647700</xdr:colOff>
                    <xdr:row>13</xdr:row>
                    <xdr:rowOff>15240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topLeftCell="A10" workbookViewId="0">
      <selection activeCell="N19" sqref="N19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10" t="s">
        <v>147</v>
      </c>
      <c r="B1" s="10"/>
      <c r="C1" s="10"/>
      <c r="D1" s="10"/>
      <c r="E1" s="10"/>
      <c r="F1" s="10"/>
    </row>
    <row r="3" spans="1:6" x14ac:dyDescent="0.4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4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2025-03-14T00:19:43Z</dcterms:modified>
</cp:coreProperties>
</file>