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자격증\2025대비 함수 문제\컴퓨터활용능력2급실기_05_수학삼각함수6문제 (1)\컴퓨터활용능력2급실기_05_수학삼각함수6문제\"/>
    </mc:Choice>
  </mc:AlternateContent>
  <bookViews>
    <workbookView xWindow="0" yWindow="0" windowWidth="28800" windowHeight="12405" tabRatio="868" activeTab="4"/>
  </bookViews>
  <sheets>
    <sheet name="수학삼각-1" sheetId="49" r:id="rId1"/>
    <sheet name="수학삼각-2" sheetId="52" r:id="rId2"/>
    <sheet name="수학삼각-3" sheetId="63" r:id="rId3"/>
    <sheet name="수학삼각-4" sheetId="56" r:id="rId4"/>
    <sheet name="수학삼각-5" sheetId="62" r:id="rId5"/>
    <sheet name="수학삼각-6" sheetId="48" r:id="rId6"/>
  </sheets>
  <externalReferences>
    <externalReference r:id="rId7"/>
    <externalReference r:id="rId8"/>
    <externalReference r:id="rId9"/>
  </externalReferences>
  <definedNames>
    <definedName name="매출이익총액" localSheetId="0">'[1]분석작업-1'!#REF!</definedName>
    <definedName name="매출이익총액" localSheetId="2">'[1]분석작업-1'!#REF!</definedName>
    <definedName name="매출이익총액" localSheetId="4">'[1]분석작업-1'!#REF!</definedName>
    <definedName name="매출이익총액">'[1]분석작업-1'!#REF!</definedName>
    <definedName name="문구명" localSheetId="0">'[2]기본작업-2'!#REF!</definedName>
    <definedName name="문구명" localSheetId="2">'[2]기본작업-2'!#REF!</definedName>
    <definedName name="문구명" localSheetId="4">'[2]기본작업-2'!#REF!</definedName>
    <definedName name="문구명">'[2]기본작업-2'!#REF!</definedName>
    <definedName name="수익률" localSheetId="0">'[1]분석작업-1'!#REF!</definedName>
    <definedName name="수익률" localSheetId="2">'[1]분석작업-1'!#REF!</definedName>
    <definedName name="수익률" localSheetId="4">'[1]분석작업-1'!#REF!</definedName>
    <definedName name="수익률">'[1]분석작업-1'!#REF!</definedName>
    <definedName name="오픈일자" localSheetId="0">#REF!</definedName>
    <definedName name="오픈일자" localSheetId="2">#REF!</definedName>
    <definedName name="오픈일자" localSheetId="4">#REF!</definedName>
    <definedName name="오픈일자">#REF!</definedName>
    <definedName name="통신요금평균" localSheetId="0">'[2]분석작업-1'!#REF!</definedName>
    <definedName name="통신요금평균" localSheetId="2">'[2]분석작업-1'!#REF!</definedName>
    <definedName name="통신요금평균" localSheetId="4">'[2]분석작업-1'!#REF!</definedName>
    <definedName name="통신요금평균">'[2]분석작업-1'!#REF!</definedName>
    <definedName name="판매가격" localSheetId="0">'[3]기본작업-2'!#REF!</definedName>
    <definedName name="판매가격" localSheetId="2">'[3]기본작업-2'!#REF!</definedName>
    <definedName name="판매가격" localSheetId="4">'[3]기본작업-2'!#REF!</definedName>
    <definedName name="판매가격">'[3]기본작업-2'!#REF!</definedName>
    <definedName name="학점이" localSheetId="0">#REF!</definedName>
    <definedName name="학점이" localSheetId="2">#REF!</definedName>
    <definedName name="학점이" localSheetId="4">#REF!</definedName>
    <definedName name="학점이">#REF!</definedName>
    <definedName name="학점표" localSheetId="0">#REF!</definedName>
    <definedName name="학점표" localSheetId="2">#REF!</definedName>
    <definedName name="학점표" localSheetId="4">#REF!</definedName>
    <definedName name="학점표">#REF!</definedName>
    <definedName name="할인율" localSheetId="0">'[2]분석작업-1'!#REF!</definedName>
    <definedName name="할인율" localSheetId="2">'[2]분석작업-1'!#REF!</definedName>
    <definedName name="할인율" localSheetId="4">'[2]분석작업-1'!#REF!</definedName>
    <definedName name="할인율">'[2]분석작업-1'!#REF!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62" l="1"/>
  <c r="D39" i="62"/>
  <c r="E35" i="48"/>
  <c r="C37" i="56"/>
  <c r="I4" i="63"/>
  <c r="I5" i="63"/>
  <c r="I6" i="63"/>
  <c r="I7" i="63"/>
  <c r="I8" i="63"/>
  <c r="I9" i="63"/>
  <c r="I10" i="63"/>
  <c r="I3" i="63"/>
  <c r="D23" i="52"/>
  <c r="D24" i="49"/>
  <c r="E36" i="62" l="1"/>
  <c r="E35" i="62"/>
  <c r="E34" i="62"/>
  <c r="E33" i="62"/>
  <c r="E32" i="62"/>
  <c r="E31" i="62"/>
  <c r="E30" i="62"/>
  <c r="E29" i="62"/>
  <c r="E28" i="62"/>
  <c r="D20" i="62"/>
  <c r="D19" i="62"/>
  <c r="D18" i="62"/>
  <c r="D17" i="62"/>
  <c r="D16" i="62"/>
  <c r="D15" i="62"/>
  <c r="D14" i="62"/>
  <c r="D13" i="62"/>
  <c r="E36" i="52" l="1"/>
  <c r="E35" i="52"/>
  <c r="E34" i="52"/>
  <c r="E33" i="52"/>
  <c r="E32" i="52"/>
  <c r="E31" i="52"/>
  <c r="E30" i="52"/>
  <c r="E29" i="52"/>
  <c r="E28" i="52"/>
  <c r="D20" i="52"/>
  <c r="D19" i="52"/>
  <c r="D18" i="52"/>
  <c r="D17" i="52"/>
  <c r="D16" i="52"/>
  <c r="D15" i="52"/>
  <c r="D14" i="52"/>
  <c r="D13" i="52"/>
</calcChain>
</file>

<file path=xl/sharedStrings.xml><?xml version="1.0" encoding="utf-8"?>
<sst xmlns="http://schemas.openxmlformats.org/spreadsheetml/2006/main" count="691" uniqueCount="301">
  <si>
    <t>[표1]</t>
  </si>
  <si>
    <t>[표2]</t>
  </si>
  <si>
    <t>부서명</t>
  </si>
  <si>
    <t>판매량</t>
  </si>
  <si>
    <t>[표4]</t>
  </si>
  <si>
    <t>등급</t>
  </si>
  <si>
    <t>사원명</t>
  </si>
  <si>
    <t>학과</t>
  </si>
  <si>
    <t>사원</t>
  </si>
  <si>
    <t>과장</t>
  </si>
  <si>
    <t>대리</t>
  </si>
  <si>
    <t>학번</t>
  </si>
  <si>
    <t>판매가</t>
  </si>
  <si>
    <t>점수</t>
  </si>
  <si>
    <t>영업2부</t>
  </si>
  <si>
    <t>영업1부</t>
  </si>
  <si>
    <t>영업3부</t>
  </si>
  <si>
    <t>회원명</t>
  </si>
  <si>
    <t>판매실적</t>
  </si>
  <si>
    <t>학생명</t>
  </si>
  <si>
    <t>회원코드</t>
  </si>
  <si>
    <t>구입총액</t>
  </si>
  <si>
    <t>이상희</t>
  </si>
  <si>
    <t>사원별 판매실적현황</t>
  </si>
  <si>
    <t>회원관리현황</t>
  </si>
  <si>
    <t>직급</t>
  </si>
  <si>
    <t>구입횟수</t>
  </si>
  <si>
    <t>김상욱</t>
  </si>
  <si>
    <t>HP-A-01</t>
  </si>
  <si>
    <t>황진주</t>
  </si>
  <si>
    <t>HP-A-02</t>
  </si>
  <si>
    <t>김민서</t>
  </si>
  <si>
    <t>HP-A-03</t>
  </si>
  <si>
    <t>HP-A-04</t>
  </si>
  <si>
    <t>심영훈</t>
  </si>
  <si>
    <t>HP-A-05</t>
  </si>
  <si>
    <t>최대건</t>
  </si>
  <si>
    <t>HP-A-06</t>
  </si>
  <si>
    <t>윤정희</t>
  </si>
  <si>
    <t>HP-A-07</t>
  </si>
  <si>
    <t>김민성</t>
  </si>
  <si>
    <t>HP-A-08</t>
  </si>
  <si>
    <t>노유영</t>
  </si>
  <si>
    <t>HP-A-09</t>
  </si>
  <si>
    <t>판매실적이 가장 높은 사원</t>
  </si>
  <si>
    <t>HP-A-10</t>
  </si>
  <si>
    <t>[표3]</t>
    <phoneticPr fontId="1" type="noConversion"/>
  </si>
  <si>
    <t>교양 성적표</t>
  </si>
  <si>
    <t>영어발표대회</t>
    <phoneticPr fontId="1" type="noConversion"/>
  </si>
  <si>
    <t>점수</t>
    <phoneticPr fontId="1" type="noConversion"/>
  </si>
  <si>
    <t>결과</t>
    <phoneticPr fontId="1" type="noConversion"/>
  </si>
  <si>
    <t>정보처리</t>
  </si>
  <si>
    <t xml:space="preserve"> 박현숙 </t>
  </si>
  <si>
    <t>김연경</t>
  </si>
  <si>
    <t>컴퓨터</t>
  </si>
  <si>
    <t xml:space="preserve"> 송진우 </t>
  </si>
  <si>
    <t>박종훈</t>
  </si>
  <si>
    <t xml:space="preserve"> 이선빈 </t>
  </si>
  <si>
    <t>조유리</t>
  </si>
  <si>
    <t xml:space="preserve"> 전지석 </t>
  </si>
  <si>
    <t>강혜원</t>
  </si>
  <si>
    <t xml:space="preserve"> 한유빈 </t>
  </si>
  <si>
    <t>권은비</t>
  </si>
  <si>
    <t xml:space="preserve"> 강영웅 </t>
  </si>
  <si>
    <t>심우석</t>
  </si>
  <si>
    <t xml:space="preserve"> 김한수 </t>
  </si>
  <si>
    <t>김한성</t>
  </si>
  <si>
    <t xml:space="preserve"> 최미경 </t>
  </si>
  <si>
    <t>이효진</t>
  </si>
  <si>
    <t>컴퓨터-정보처리 점수 차이</t>
  </si>
  <si>
    <t>최미영</t>
    <phoneticPr fontId="1" type="noConversion"/>
  </si>
  <si>
    <t>[표5]</t>
    <phoneticPr fontId="1" type="noConversion"/>
  </si>
  <si>
    <t>상공몰 판매현황</t>
  </si>
  <si>
    <t>카테고리</t>
  </si>
  <si>
    <t>상품명</t>
    <phoneticPr fontId="1" type="noConversion"/>
  </si>
  <si>
    <t>총판매액</t>
  </si>
  <si>
    <t>채소</t>
  </si>
  <si>
    <t>양배추</t>
  </si>
  <si>
    <t>과일</t>
  </si>
  <si>
    <t>바나나</t>
  </si>
  <si>
    <t>포도</t>
  </si>
  <si>
    <t>정육</t>
  </si>
  <si>
    <t>닭고기</t>
  </si>
  <si>
    <t>사과</t>
  </si>
  <si>
    <t>돼지고기</t>
  </si>
  <si>
    <t>&lt;조건&gt;</t>
    <phoneticPr fontId="1" type="noConversion"/>
  </si>
  <si>
    <t>감자</t>
  </si>
  <si>
    <t>과일 총판매액 합계</t>
    <phoneticPr fontId="1" type="noConversion"/>
  </si>
  <si>
    <t>[표1]</t>
    <phoneticPr fontId="1" type="noConversion"/>
  </si>
  <si>
    <t>[표2]</t>
    <phoneticPr fontId="1" type="noConversion"/>
  </si>
  <si>
    <t>선수명</t>
    <phoneticPr fontId="1" type="noConversion"/>
  </si>
  <si>
    <t>고회식</t>
    <phoneticPr fontId="1" type="noConversion"/>
  </si>
  <si>
    <t>사내 하프 마라톤</t>
    <phoneticPr fontId="1" type="noConversion"/>
  </si>
  <si>
    <t>[표2]</t>
    <phoneticPr fontId="1" type="noConversion"/>
  </si>
  <si>
    <t>상공클럽 가입 현황</t>
    <phoneticPr fontId="1" type="noConversion"/>
  </si>
  <si>
    <t>참가번호</t>
    <phoneticPr fontId="1" type="noConversion"/>
  </si>
  <si>
    <t>선수명</t>
    <phoneticPr fontId="1" type="noConversion"/>
  </si>
  <si>
    <t>기록</t>
    <phoneticPr fontId="1" type="noConversion"/>
  </si>
  <si>
    <t>순위</t>
    <phoneticPr fontId="1" type="noConversion"/>
  </si>
  <si>
    <t>이종혁</t>
    <phoneticPr fontId="1" type="noConversion"/>
  </si>
  <si>
    <t>회원명</t>
    <phoneticPr fontId="1" type="noConversion"/>
  </si>
  <si>
    <t>가입일</t>
    <phoneticPr fontId="1" type="noConversion"/>
  </si>
  <si>
    <t>등급</t>
    <phoneticPr fontId="1" type="noConversion"/>
  </si>
  <si>
    <t>박준형</t>
    <phoneticPr fontId="1" type="noConversion"/>
  </si>
  <si>
    <t>이연희</t>
    <phoneticPr fontId="1" type="noConversion"/>
  </si>
  <si>
    <t>김희재</t>
    <phoneticPr fontId="1" type="noConversion"/>
  </si>
  <si>
    <t>박장훈</t>
    <phoneticPr fontId="1" type="noConversion"/>
  </si>
  <si>
    <t>김한순</t>
    <phoneticPr fontId="1" type="noConversion"/>
  </si>
  <si>
    <t>강동엽</t>
    <phoneticPr fontId="1" type="noConversion"/>
  </si>
  <si>
    <t>고회식</t>
    <phoneticPr fontId="1" type="noConversion"/>
  </si>
  <si>
    <t>유승희</t>
    <phoneticPr fontId="1" type="noConversion"/>
  </si>
  <si>
    <t>지승대</t>
    <phoneticPr fontId="1" type="noConversion"/>
  </si>
  <si>
    <t>황진주</t>
    <phoneticPr fontId="1" type="noConversion"/>
  </si>
  <si>
    <t>박해수</t>
    <phoneticPr fontId="1" type="noConversion"/>
  </si>
  <si>
    <t>어수한</t>
    <phoneticPr fontId="1" type="noConversion"/>
  </si>
  <si>
    <t>[표3]</t>
    <phoneticPr fontId="1" type="noConversion"/>
  </si>
  <si>
    <t>사원 판매 현황</t>
    <phoneticPr fontId="1" type="noConversion"/>
  </si>
  <si>
    <t>[표4]</t>
    <phoneticPr fontId="1" type="noConversion"/>
  </si>
  <si>
    <t>사원 평가 현황</t>
    <phoneticPr fontId="1" type="noConversion"/>
  </si>
  <si>
    <t>사원명</t>
    <phoneticPr fontId="1" type="noConversion"/>
  </si>
  <si>
    <t>지점</t>
    <phoneticPr fontId="1" type="noConversion"/>
  </si>
  <si>
    <t>수량</t>
    <phoneticPr fontId="1" type="noConversion"/>
  </si>
  <si>
    <t>판매금액</t>
    <phoneticPr fontId="1" type="noConversion"/>
  </si>
  <si>
    <t>업무능력</t>
    <phoneticPr fontId="1" type="noConversion"/>
  </si>
  <si>
    <t>대인관계</t>
    <phoneticPr fontId="1" type="noConversion"/>
  </si>
  <si>
    <t>회화능력</t>
    <phoneticPr fontId="1" type="noConversion"/>
  </si>
  <si>
    <t>평가</t>
    <phoneticPr fontId="1" type="noConversion"/>
  </si>
  <si>
    <t>이세훈</t>
    <phoneticPr fontId="1" type="noConversion"/>
  </si>
  <si>
    <t>북부</t>
    <phoneticPr fontId="1" type="noConversion"/>
  </si>
  <si>
    <t>강수진</t>
    <phoneticPr fontId="1" type="noConversion"/>
  </si>
  <si>
    <t>한범준</t>
    <phoneticPr fontId="1" type="noConversion"/>
  </si>
  <si>
    <t>남부</t>
    <phoneticPr fontId="1" type="noConversion"/>
  </si>
  <si>
    <t>최성욱</t>
    <phoneticPr fontId="1" type="noConversion"/>
  </si>
  <si>
    <t>신솔지</t>
    <phoneticPr fontId="1" type="noConversion"/>
  </si>
  <si>
    <t>고혜란</t>
    <phoneticPr fontId="1" type="noConversion"/>
  </si>
  <si>
    <t>권지애</t>
  </si>
  <si>
    <t>김은주</t>
    <phoneticPr fontId="1" type="noConversion"/>
  </si>
  <si>
    <t>오세민</t>
  </si>
  <si>
    <t>이경원</t>
    <phoneticPr fontId="1" type="noConversion"/>
  </si>
  <si>
    <t>조현우</t>
    <phoneticPr fontId="1" type="noConversion"/>
  </si>
  <si>
    <t>임선호</t>
    <phoneticPr fontId="1" type="noConversion"/>
  </si>
  <si>
    <t>이명복</t>
    <phoneticPr fontId="1" type="noConversion"/>
  </si>
  <si>
    <t>김상욱</t>
    <phoneticPr fontId="1" type="noConversion"/>
  </si>
  <si>
    <t>권지향</t>
    <phoneticPr fontId="1" type="noConversion"/>
  </si>
  <si>
    <t>이상희</t>
    <phoneticPr fontId="1" type="noConversion"/>
  </si>
  <si>
    <t>평균판매금액</t>
    <phoneticPr fontId="1" type="noConversion"/>
  </si>
  <si>
    <t>&lt;평가기준표&gt;</t>
    <phoneticPr fontId="1" type="noConversion"/>
  </si>
  <si>
    <t>점수</t>
    <phoneticPr fontId="1" type="noConversion"/>
  </si>
  <si>
    <t>미흡</t>
    <phoneticPr fontId="1" type="noConversion"/>
  </si>
  <si>
    <t>보통</t>
    <phoneticPr fontId="1" type="noConversion"/>
  </si>
  <si>
    <t>양호</t>
    <phoneticPr fontId="1" type="noConversion"/>
  </si>
  <si>
    <t>우수</t>
    <phoneticPr fontId="1" type="noConversion"/>
  </si>
  <si>
    <t>[표5]</t>
    <phoneticPr fontId="1" type="noConversion"/>
  </si>
  <si>
    <t>화장품 판매 현황</t>
    <phoneticPr fontId="1" type="noConversion"/>
  </si>
  <si>
    <t>제품ID</t>
    <phoneticPr fontId="1" type="noConversion"/>
  </si>
  <si>
    <t>제조국</t>
    <phoneticPr fontId="1" type="noConversion"/>
  </si>
  <si>
    <t>분류</t>
    <phoneticPr fontId="1" type="noConversion"/>
  </si>
  <si>
    <t>판매량</t>
    <phoneticPr fontId="1" type="noConversion"/>
  </si>
  <si>
    <t>매출액</t>
    <phoneticPr fontId="1" type="noConversion"/>
  </si>
  <si>
    <t>A293</t>
    <phoneticPr fontId="1" type="noConversion"/>
  </si>
  <si>
    <t>프랑스</t>
    <phoneticPr fontId="1" type="noConversion"/>
  </si>
  <si>
    <t>남성</t>
    <phoneticPr fontId="1" type="noConversion"/>
  </si>
  <si>
    <t>S351</t>
    <phoneticPr fontId="1" type="noConversion"/>
  </si>
  <si>
    <t>미국</t>
    <phoneticPr fontId="1" type="noConversion"/>
  </si>
  <si>
    <t>여성</t>
    <phoneticPr fontId="1" type="noConversion"/>
  </si>
  <si>
    <t>D687</t>
    <phoneticPr fontId="1" type="noConversion"/>
  </si>
  <si>
    <t>캐나다</t>
    <phoneticPr fontId="1" type="noConversion"/>
  </si>
  <si>
    <t>남성</t>
    <phoneticPr fontId="1" type="noConversion"/>
  </si>
  <si>
    <t>K902</t>
    <phoneticPr fontId="1" type="noConversion"/>
  </si>
  <si>
    <t>미국</t>
    <phoneticPr fontId="1" type="noConversion"/>
  </si>
  <si>
    <t>B325</t>
    <phoneticPr fontId="1" type="noConversion"/>
  </si>
  <si>
    <t>C674</t>
    <phoneticPr fontId="1" type="noConversion"/>
  </si>
  <si>
    <t>M110</t>
    <phoneticPr fontId="1" type="noConversion"/>
  </si>
  <si>
    <t>여성</t>
    <phoneticPr fontId="1" type="noConversion"/>
  </si>
  <si>
    <t>P728</t>
    <phoneticPr fontId="1" type="noConversion"/>
  </si>
  <si>
    <t>프랑스</t>
    <phoneticPr fontId="1" type="noConversion"/>
  </si>
  <si>
    <t>H594</t>
    <phoneticPr fontId="1" type="noConversion"/>
  </si>
  <si>
    <t>캐나다</t>
    <phoneticPr fontId="1" type="noConversion"/>
  </si>
  <si>
    <t>프랑스</t>
  </si>
  <si>
    <t>판매량합계</t>
    <phoneticPr fontId="1" type="noConversion"/>
  </si>
  <si>
    <t>매출액합계</t>
    <phoneticPr fontId="1" type="noConversion"/>
  </si>
  <si>
    <t>성별</t>
    <phoneticPr fontId="1" type="noConversion"/>
  </si>
  <si>
    <t>성명</t>
    <phoneticPr fontId="1" type="noConversion"/>
  </si>
  <si>
    <t>[표1]</t>
    <phoneticPr fontId="1" type="noConversion"/>
  </si>
  <si>
    <t>진료현황</t>
    <phoneticPr fontId="1" type="noConversion"/>
  </si>
  <si>
    <t>[표2]</t>
    <phoneticPr fontId="1" type="noConversion"/>
  </si>
  <si>
    <t>신체검사결과</t>
    <phoneticPr fontId="1" type="noConversion"/>
  </si>
  <si>
    <t>진료과</t>
    <phoneticPr fontId="1" type="noConversion"/>
  </si>
  <si>
    <t>환자명</t>
    <phoneticPr fontId="1" type="noConversion"/>
  </si>
  <si>
    <t>주민등록번호</t>
    <phoneticPr fontId="1" type="noConversion"/>
  </si>
  <si>
    <t>성별</t>
    <phoneticPr fontId="1" type="noConversion"/>
  </si>
  <si>
    <t>성명</t>
    <phoneticPr fontId="1" type="noConversion"/>
  </si>
  <si>
    <t>신장(m)</t>
    <phoneticPr fontId="1" type="noConversion"/>
  </si>
  <si>
    <t>체중(kg)</t>
    <phoneticPr fontId="1" type="noConversion"/>
  </si>
  <si>
    <t>체질량지수(BMI)</t>
    <phoneticPr fontId="1" type="noConversion"/>
  </si>
  <si>
    <t>내과</t>
    <phoneticPr fontId="1" type="noConversion"/>
  </si>
  <si>
    <t>김강단</t>
    <phoneticPr fontId="1" type="noConversion"/>
  </si>
  <si>
    <t>941018-2******</t>
  </si>
  <si>
    <t>김태균</t>
    <phoneticPr fontId="1" type="noConversion"/>
  </si>
  <si>
    <t>이비인후과</t>
    <phoneticPr fontId="1" type="noConversion"/>
  </si>
  <si>
    <t>이튼튼</t>
    <phoneticPr fontId="1" type="noConversion"/>
  </si>
  <si>
    <t>850606-1******</t>
  </si>
  <si>
    <t>이정희</t>
    <phoneticPr fontId="1" type="noConversion"/>
  </si>
  <si>
    <t>이비인후과</t>
    <phoneticPr fontId="1" type="noConversion"/>
  </si>
  <si>
    <t>임영우</t>
    <phoneticPr fontId="1" type="noConversion"/>
  </si>
  <si>
    <t>010507-4******</t>
  </si>
  <si>
    <t>박성광</t>
    <phoneticPr fontId="1" type="noConversion"/>
  </si>
  <si>
    <t>내과</t>
    <phoneticPr fontId="1" type="noConversion"/>
  </si>
  <si>
    <t>이보미</t>
    <phoneticPr fontId="1" type="noConversion"/>
  </si>
  <si>
    <t>001130-6******</t>
  </si>
  <si>
    <t>김선미</t>
    <phoneticPr fontId="1" type="noConversion"/>
  </si>
  <si>
    <t>김동준</t>
    <phoneticPr fontId="1" type="noConversion"/>
  </si>
  <si>
    <t>881201-2******</t>
  </si>
  <si>
    <t>안상태</t>
    <phoneticPr fontId="1" type="noConversion"/>
  </si>
  <si>
    <t>윤서하</t>
    <phoneticPr fontId="1" type="noConversion"/>
  </si>
  <si>
    <t>970729-1******</t>
  </si>
  <si>
    <t>박나래</t>
    <phoneticPr fontId="1" type="noConversion"/>
  </si>
  <si>
    <t>000823-3******</t>
  </si>
  <si>
    <t>강유미</t>
    <phoneticPr fontId="1" type="noConversion"/>
  </si>
  <si>
    <t>신서현</t>
    <phoneticPr fontId="1" type="noConversion"/>
  </si>
  <si>
    <t>810424-2******</t>
  </si>
  <si>
    <t>김선우</t>
    <phoneticPr fontId="1" type="noConversion"/>
  </si>
  <si>
    <t>[표3]</t>
    <phoneticPr fontId="1" type="noConversion"/>
  </si>
  <si>
    <t>제품판매현황</t>
    <phoneticPr fontId="1" type="noConversion"/>
  </si>
  <si>
    <t>&lt;제품가격표&gt;</t>
    <phoneticPr fontId="1" type="noConversion"/>
  </si>
  <si>
    <t>매장명</t>
    <phoneticPr fontId="1" type="noConversion"/>
  </si>
  <si>
    <t>제품명</t>
    <phoneticPr fontId="1" type="noConversion"/>
  </si>
  <si>
    <t>판매량</t>
    <phoneticPr fontId="1" type="noConversion"/>
  </si>
  <si>
    <t>판매금액</t>
    <phoneticPr fontId="1" type="noConversion"/>
  </si>
  <si>
    <t>구분</t>
    <phoneticPr fontId="1" type="noConversion"/>
  </si>
  <si>
    <t>동부A</t>
    <phoneticPr fontId="1" type="noConversion"/>
  </si>
  <si>
    <t>동부B</t>
    <phoneticPr fontId="1" type="noConversion"/>
  </si>
  <si>
    <t>서부A</t>
    <phoneticPr fontId="1" type="noConversion"/>
  </si>
  <si>
    <t>서부B</t>
    <phoneticPr fontId="1" type="noConversion"/>
  </si>
  <si>
    <t>서부</t>
    <phoneticPr fontId="1" type="noConversion"/>
  </si>
  <si>
    <t>오디오/B</t>
    <phoneticPr fontId="1" type="noConversion"/>
  </si>
  <si>
    <t>매입가</t>
    <phoneticPr fontId="1" type="noConversion"/>
  </si>
  <si>
    <t>동부</t>
    <phoneticPr fontId="1" type="noConversion"/>
  </si>
  <si>
    <t>HDTV/A</t>
    <phoneticPr fontId="1" type="noConversion"/>
  </si>
  <si>
    <t>판매가</t>
    <phoneticPr fontId="1" type="noConversion"/>
  </si>
  <si>
    <t>서부</t>
    <phoneticPr fontId="1" type="noConversion"/>
  </si>
  <si>
    <t>오디오/B</t>
    <phoneticPr fontId="1" type="noConversion"/>
  </si>
  <si>
    <t>동부</t>
    <phoneticPr fontId="1" type="noConversion"/>
  </si>
  <si>
    <t>오디오/B</t>
    <phoneticPr fontId="1" type="noConversion"/>
  </si>
  <si>
    <t>서부</t>
    <phoneticPr fontId="1" type="noConversion"/>
  </si>
  <si>
    <t>HDTV/A</t>
    <phoneticPr fontId="1" type="noConversion"/>
  </si>
  <si>
    <t>동부</t>
    <phoneticPr fontId="1" type="noConversion"/>
  </si>
  <si>
    <t>동부</t>
    <phoneticPr fontId="1" type="noConversion"/>
  </si>
  <si>
    <t>서부</t>
    <phoneticPr fontId="1" type="noConversion"/>
  </si>
  <si>
    <t>[표4]</t>
    <phoneticPr fontId="1" type="noConversion"/>
  </si>
  <si>
    <t>제품판매현황</t>
    <phoneticPr fontId="1" type="noConversion"/>
  </si>
  <si>
    <t>영화관람현황</t>
    <phoneticPr fontId="1" type="noConversion"/>
  </si>
  <si>
    <t>학과</t>
    <phoneticPr fontId="1" type="noConversion"/>
  </si>
  <si>
    <t>파이썬</t>
    <phoneticPr fontId="1" type="noConversion"/>
  </si>
  <si>
    <t>C언어</t>
    <phoneticPr fontId="1" type="noConversion"/>
  </si>
  <si>
    <t>JAVA</t>
    <phoneticPr fontId="1" type="noConversion"/>
  </si>
  <si>
    <t>관람일</t>
    <phoneticPr fontId="1" type="noConversion"/>
  </si>
  <si>
    <t>영화제목</t>
    <phoneticPr fontId="1" type="noConversion"/>
  </si>
  <si>
    <t>결제방법</t>
    <phoneticPr fontId="1" type="noConversion"/>
  </si>
  <si>
    <t>결제금액</t>
    <phoneticPr fontId="1" type="noConversion"/>
  </si>
  <si>
    <t>등급</t>
    <phoneticPr fontId="1" type="noConversion"/>
  </si>
  <si>
    <t>전자공학과</t>
    <phoneticPr fontId="1" type="noConversion"/>
  </si>
  <si>
    <t>이재석</t>
    <phoneticPr fontId="1" type="noConversion"/>
  </si>
  <si>
    <t>행복</t>
    <phoneticPr fontId="1" type="noConversion"/>
  </si>
  <si>
    <t>카드</t>
    <phoneticPr fontId="1" type="noConversion"/>
  </si>
  <si>
    <t>응용통계학과</t>
    <phoneticPr fontId="1" type="noConversion"/>
  </si>
  <si>
    <t>이정현</t>
    <phoneticPr fontId="1" type="noConversion"/>
  </si>
  <si>
    <t>더마더</t>
    <phoneticPr fontId="1" type="noConversion"/>
  </si>
  <si>
    <t>현금</t>
    <phoneticPr fontId="1" type="noConversion"/>
  </si>
  <si>
    <t>컴퓨터공학과</t>
    <phoneticPr fontId="1" type="noConversion"/>
  </si>
  <si>
    <t>김민종</t>
    <phoneticPr fontId="1" type="noConversion"/>
  </si>
  <si>
    <t>낙원의그늘</t>
    <phoneticPr fontId="1" type="noConversion"/>
  </si>
  <si>
    <t>카드</t>
    <phoneticPr fontId="1" type="noConversion"/>
  </si>
  <si>
    <t>전자공학과</t>
    <phoneticPr fontId="1" type="noConversion"/>
  </si>
  <si>
    <t>안민주</t>
    <phoneticPr fontId="1" type="noConversion"/>
  </si>
  <si>
    <t>카오스호</t>
    <phoneticPr fontId="1" type="noConversion"/>
  </si>
  <si>
    <t>현금</t>
    <phoneticPr fontId="1" type="noConversion"/>
  </si>
  <si>
    <t>응용통계학과</t>
    <phoneticPr fontId="1" type="noConversion"/>
  </si>
  <si>
    <t>정다은</t>
    <phoneticPr fontId="1" type="noConversion"/>
  </si>
  <si>
    <t>우리의사월</t>
    <phoneticPr fontId="1" type="noConversion"/>
  </si>
  <si>
    <t>컴퓨터공학과</t>
    <phoneticPr fontId="1" type="noConversion"/>
  </si>
  <si>
    <t>송민석</t>
    <phoneticPr fontId="1" type="noConversion"/>
  </si>
  <si>
    <t>네자매</t>
    <phoneticPr fontId="1" type="noConversion"/>
  </si>
  <si>
    <t>카드</t>
    <phoneticPr fontId="1" type="noConversion"/>
  </si>
  <si>
    <t>한승연</t>
    <phoneticPr fontId="1" type="noConversion"/>
  </si>
  <si>
    <t>아웃사이더</t>
    <phoneticPr fontId="1" type="noConversion"/>
  </si>
  <si>
    <t>응용통계학과</t>
    <phoneticPr fontId="1" type="noConversion"/>
  </si>
  <si>
    <t>강태구</t>
    <phoneticPr fontId="1" type="noConversion"/>
  </si>
  <si>
    <t>퍼펙트</t>
    <phoneticPr fontId="1" type="noConversion"/>
  </si>
  <si>
    <t>전자공학과</t>
    <phoneticPr fontId="1" type="noConversion"/>
  </si>
  <si>
    <t>박하영</t>
    <phoneticPr fontId="1" type="noConversion"/>
  </si>
  <si>
    <t>몬스터스쿨</t>
    <phoneticPr fontId="1" type="noConversion"/>
  </si>
  <si>
    <t>카드</t>
    <phoneticPr fontId="1" type="noConversion"/>
  </si>
  <si>
    <t>&lt;조건&gt;</t>
    <phoneticPr fontId="1" type="noConversion"/>
  </si>
  <si>
    <t>응용통계학과 학생들의 파이썬 평균</t>
    <phoneticPr fontId="1" type="noConversion"/>
  </si>
  <si>
    <t>지점</t>
    <phoneticPr fontId="1" type="noConversion"/>
  </si>
  <si>
    <t>남부</t>
    <phoneticPr fontId="1" type="noConversion"/>
  </si>
  <si>
    <t>학과</t>
    <phoneticPr fontId="1" type="noConversion"/>
  </si>
  <si>
    <t>응용통계학과</t>
    <phoneticPr fontId="1" type="noConversion"/>
  </si>
  <si>
    <t>카테고리</t>
    <phoneticPr fontId="1" type="noConversion"/>
  </si>
  <si>
    <t>과일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</si>
</sst>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mm&quot;월&quot;\ dd&quot;일&quot;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9"/>
      <color theme="0" tint="-0.499984740745262"/>
      <name val="맑은 고딕"/>
      <family val="2"/>
      <charset val="129"/>
      <scheme val="minor"/>
    </font>
    <font>
      <b/>
      <sz val="11"/>
      <color theme="0" tint="-0.499984740745262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2" xfId="0" applyNumberFormat="1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1" fontId="10" fillId="0" borderId="2" xfId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41" fontId="7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1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21" fontId="7" fillId="0" borderId="2" xfId="0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right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7">
    <cellStyle name="쉼표 [0]" xfId="1" builtinId="6"/>
    <cellStyle name="쉼표 [0] 10" xfId="12"/>
    <cellStyle name="쉼표 [0] 11" xfId="10"/>
    <cellStyle name="쉼표 [0] 12" xfId="7"/>
    <cellStyle name="쉼표 [0] 2 2" xfId="8"/>
    <cellStyle name="쉼표 [0] 7 2" xfId="6"/>
    <cellStyle name="쉼표 [0] 8" xfId="16"/>
    <cellStyle name="쉼표 [0] 9" xfId="14"/>
    <cellStyle name="표준" xfId="0" builtinId="0"/>
    <cellStyle name="표준 10" xfId="11"/>
    <cellStyle name="표준 11" xfId="9"/>
    <cellStyle name="표준 12" xfId="4"/>
    <cellStyle name="표준 2" xfId="2"/>
    <cellStyle name="표준 2 2 2" xfId="5"/>
    <cellStyle name="표준 8" xfId="15"/>
    <cellStyle name="표준 8 2" xfId="3"/>
    <cellStyle name="표준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ji2\Desktop\05%20&#52572;&#49888;&#44592;&#52636;&#47928;&#51228;\03%2015&#45380;3&#54924;2&#44553;D&#54805;(&#51221;&#45813;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ji2\Desktop\05%20&#52572;&#49888;&#44592;&#52636;&#47928;&#51228;\01%2013&#45380;&#49345;&#49884;2&#44553;(&#51221;&#45813;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ji2\Desktop\01%2016&#45380;1&#54924;2&#44553;E&#54805;(&#51221;&#45813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시나리오 요약"/>
      <sheetName val="분석작업-1"/>
      <sheetName val="분석작업-2"/>
      <sheetName val="매크로작업"/>
      <sheetName val="차트작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0" workbookViewId="0">
      <selection activeCell="D24" sqref="D24"/>
    </sheetView>
  </sheetViews>
  <sheetFormatPr defaultColWidth="8.625" defaultRowHeight="16.5"/>
  <cols>
    <col min="1" max="2" width="8.625" style="3"/>
    <col min="3" max="4" width="9.125" style="3" bestFit="1" customWidth="1"/>
    <col min="5" max="5" width="10.875" style="3" bestFit="1" customWidth="1"/>
    <col min="6" max="6" width="8.625" style="3"/>
    <col min="7" max="7" width="9" style="3" customWidth="1"/>
    <col min="8" max="8" width="10.875" style="3" bestFit="1" customWidth="1"/>
    <col min="9" max="16384" width="8.625" style="3"/>
  </cols>
  <sheetData>
    <row r="1" spans="1:9">
      <c r="A1" s="1" t="s">
        <v>0</v>
      </c>
      <c r="B1" s="2" t="s">
        <v>23</v>
      </c>
      <c r="C1" s="2"/>
      <c r="D1" s="2"/>
      <c r="F1" s="4" t="s">
        <v>1</v>
      </c>
      <c r="G1" s="2" t="s">
        <v>24</v>
      </c>
      <c r="H1" s="2"/>
      <c r="I1" s="2"/>
    </row>
    <row r="2" spans="1:9">
      <c r="A2" s="35" t="s">
        <v>2</v>
      </c>
      <c r="B2" s="35" t="s">
        <v>25</v>
      </c>
      <c r="C2" s="35" t="s">
        <v>18</v>
      </c>
      <c r="D2" s="35" t="s">
        <v>6</v>
      </c>
      <c r="F2" s="35" t="s">
        <v>20</v>
      </c>
      <c r="G2" s="35" t="s">
        <v>26</v>
      </c>
      <c r="H2" s="35" t="s">
        <v>21</v>
      </c>
      <c r="I2" s="32" t="s">
        <v>5</v>
      </c>
    </row>
    <row r="3" spans="1:9">
      <c r="A3" s="35" t="s">
        <v>15</v>
      </c>
      <c r="B3" s="35" t="s">
        <v>9</v>
      </c>
      <c r="C3" s="35">
        <v>645</v>
      </c>
      <c r="D3" s="35" t="s">
        <v>27</v>
      </c>
      <c r="F3" s="35" t="s">
        <v>28</v>
      </c>
      <c r="G3" s="35">
        <v>94</v>
      </c>
      <c r="H3" s="33">
        <v>1382000</v>
      </c>
      <c r="I3" s="35"/>
    </row>
    <row r="4" spans="1:9">
      <c r="A4" s="35" t="s">
        <v>14</v>
      </c>
      <c r="B4" s="35" t="s">
        <v>9</v>
      </c>
      <c r="C4" s="35">
        <v>574</v>
      </c>
      <c r="D4" s="35" t="s">
        <v>29</v>
      </c>
      <c r="F4" s="35" t="s">
        <v>30</v>
      </c>
      <c r="G4" s="35">
        <v>156</v>
      </c>
      <c r="H4" s="33">
        <v>1794000</v>
      </c>
      <c r="I4" s="35"/>
    </row>
    <row r="5" spans="1:9">
      <c r="A5" s="35" t="s">
        <v>16</v>
      </c>
      <c r="B5" s="35" t="s">
        <v>9</v>
      </c>
      <c r="C5" s="35">
        <v>429</v>
      </c>
      <c r="D5" s="35" t="s">
        <v>31</v>
      </c>
      <c r="F5" s="35" t="s">
        <v>32</v>
      </c>
      <c r="G5" s="35">
        <v>83</v>
      </c>
      <c r="H5" s="33">
        <v>1652000</v>
      </c>
      <c r="I5" s="35"/>
    </row>
    <row r="6" spans="1:9">
      <c r="A6" s="35" t="s">
        <v>15</v>
      </c>
      <c r="B6" s="35" t="s">
        <v>10</v>
      </c>
      <c r="C6" s="35">
        <v>721</v>
      </c>
      <c r="D6" s="35" t="s">
        <v>22</v>
      </c>
      <c r="F6" s="35" t="s">
        <v>33</v>
      </c>
      <c r="G6" s="35">
        <v>248</v>
      </c>
      <c r="H6" s="33">
        <v>4950000</v>
      </c>
      <c r="I6" s="35"/>
    </row>
    <row r="7" spans="1:9">
      <c r="A7" s="35" t="s">
        <v>14</v>
      </c>
      <c r="B7" s="35" t="s">
        <v>10</v>
      </c>
      <c r="C7" s="35">
        <v>827</v>
      </c>
      <c r="D7" s="35" t="s">
        <v>34</v>
      </c>
      <c r="F7" s="35" t="s">
        <v>35</v>
      </c>
      <c r="G7" s="35">
        <v>77</v>
      </c>
      <c r="H7" s="33">
        <v>1223000</v>
      </c>
      <c r="I7" s="35"/>
    </row>
    <row r="8" spans="1:9">
      <c r="A8" s="35" t="s">
        <v>16</v>
      </c>
      <c r="B8" s="35" t="s">
        <v>10</v>
      </c>
      <c r="C8" s="35">
        <v>704</v>
      </c>
      <c r="D8" s="35" t="s">
        <v>36</v>
      </c>
      <c r="F8" s="35" t="s">
        <v>37</v>
      </c>
      <c r="G8" s="35">
        <v>64</v>
      </c>
      <c r="H8" s="33">
        <v>978000</v>
      </c>
      <c r="I8" s="35"/>
    </row>
    <row r="9" spans="1:9">
      <c r="A9" s="35" t="s">
        <v>15</v>
      </c>
      <c r="B9" s="35" t="s">
        <v>8</v>
      </c>
      <c r="C9" s="35">
        <v>628</v>
      </c>
      <c r="D9" s="35" t="s">
        <v>38</v>
      </c>
      <c r="F9" s="35" t="s">
        <v>39</v>
      </c>
      <c r="G9" s="35">
        <v>85</v>
      </c>
      <c r="H9" s="33">
        <v>2460000</v>
      </c>
      <c r="I9" s="35"/>
    </row>
    <row r="10" spans="1:9">
      <c r="A10" s="35" t="s">
        <v>14</v>
      </c>
      <c r="B10" s="35" t="s">
        <v>8</v>
      </c>
      <c r="C10" s="35">
        <v>699</v>
      </c>
      <c r="D10" s="35" t="s">
        <v>40</v>
      </c>
      <c r="F10" s="35" t="s">
        <v>41</v>
      </c>
      <c r="G10" s="35">
        <v>173</v>
      </c>
      <c r="H10" s="33">
        <v>2961000</v>
      </c>
      <c r="I10" s="35"/>
    </row>
    <row r="11" spans="1:9">
      <c r="A11" s="35" t="s">
        <v>16</v>
      </c>
      <c r="B11" s="35" t="s">
        <v>8</v>
      </c>
      <c r="C11" s="35">
        <v>763</v>
      </c>
      <c r="D11" s="35" t="s">
        <v>42</v>
      </c>
      <c r="F11" s="35" t="s">
        <v>43</v>
      </c>
      <c r="G11" s="35">
        <v>59</v>
      </c>
      <c r="H11" s="33">
        <v>889000</v>
      </c>
      <c r="I11" s="35"/>
    </row>
    <row r="12" spans="1:9">
      <c r="A12" s="41" t="s">
        <v>44</v>
      </c>
      <c r="B12" s="42"/>
      <c r="C12" s="43"/>
      <c r="D12" s="35"/>
      <c r="F12" s="35" t="s">
        <v>45</v>
      </c>
      <c r="G12" s="35">
        <v>67</v>
      </c>
      <c r="H12" s="33">
        <v>1067000</v>
      </c>
      <c r="I12" s="35"/>
    </row>
    <row r="14" spans="1:9">
      <c r="A14" s="10" t="s">
        <v>46</v>
      </c>
      <c r="B14" s="8" t="s">
        <v>47</v>
      </c>
      <c r="C14" s="8"/>
      <c r="D14" s="8"/>
      <c r="F14" s="4" t="s">
        <v>4</v>
      </c>
      <c r="G14" s="2" t="s">
        <v>48</v>
      </c>
      <c r="H14" s="2"/>
    </row>
    <row r="15" spans="1:9">
      <c r="A15" s="11" t="s">
        <v>11</v>
      </c>
      <c r="B15" s="11" t="s">
        <v>7</v>
      </c>
      <c r="C15" s="11" t="s">
        <v>19</v>
      </c>
      <c r="D15" s="11" t="s">
        <v>13</v>
      </c>
      <c r="F15" s="35" t="s">
        <v>17</v>
      </c>
      <c r="G15" s="5" t="s">
        <v>49</v>
      </c>
      <c r="H15" s="6" t="s">
        <v>50</v>
      </c>
    </row>
    <row r="16" spans="1:9">
      <c r="A16" s="11">
        <v>211016</v>
      </c>
      <c r="B16" s="11" t="s">
        <v>51</v>
      </c>
      <c r="C16" s="11" t="s">
        <v>52</v>
      </c>
      <c r="D16" s="11">
        <v>86</v>
      </c>
      <c r="F16" s="35" t="s">
        <v>53</v>
      </c>
      <c r="G16" s="5">
        <v>91</v>
      </c>
      <c r="H16" s="5"/>
    </row>
    <row r="17" spans="1:8">
      <c r="A17" s="11">
        <v>215007</v>
      </c>
      <c r="B17" s="11" t="s">
        <v>54</v>
      </c>
      <c r="C17" s="11" t="s">
        <v>55</v>
      </c>
      <c r="D17" s="11">
        <v>94</v>
      </c>
      <c r="F17" s="35" t="s">
        <v>56</v>
      </c>
      <c r="G17" s="5">
        <v>95</v>
      </c>
      <c r="H17" s="5"/>
    </row>
    <row r="18" spans="1:8">
      <c r="A18" s="11">
        <v>215015</v>
      </c>
      <c r="B18" s="11" t="s">
        <v>54</v>
      </c>
      <c r="C18" s="11" t="s">
        <v>57</v>
      </c>
      <c r="D18" s="11">
        <v>75</v>
      </c>
      <c r="F18" s="35" t="s">
        <v>58</v>
      </c>
      <c r="G18" s="5">
        <v>86</v>
      </c>
      <c r="H18" s="5"/>
    </row>
    <row r="19" spans="1:8">
      <c r="A19" s="11">
        <v>211025</v>
      </c>
      <c r="B19" s="11" t="s">
        <v>51</v>
      </c>
      <c r="C19" s="11" t="s">
        <v>59</v>
      </c>
      <c r="D19" s="11">
        <v>81</v>
      </c>
      <c r="F19" s="35" t="s">
        <v>60</v>
      </c>
      <c r="G19" s="5">
        <v>86</v>
      </c>
      <c r="H19" s="5"/>
    </row>
    <row r="20" spans="1:8">
      <c r="A20" s="11">
        <v>211031</v>
      </c>
      <c r="B20" s="11" t="s">
        <v>51</v>
      </c>
      <c r="C20" s="11" t="s">
        <v>61</v>
      </c>
      <c r="D20" s="11">
        <v>96</v>
      </c>
      <c r="F20" s="35" t="s">
        <v>62</v>
      </c>
      <c r="G20" s="5">
        <v>98</v>
      </c>
      <c r="H20" s="5"/>
    </row>
    <row r="21" spans="1:8">
      <c r="A21" s="11">
        <v>215064</v>
      </c>
      <c r="B21" s="11" t="s">
        <v>54</v>
      </c>
      <c r="C21" s="11" t="s">
        <v>63</v>
      </c>
      <c r="D21" s="11">
        <v>88</v>
      </c>
      <c r="F21" s="35" t="s">
        <v>64</v>
      </c>
      <c r="G21" s="5">
        <v>90</v>
      </c>
      <c r="H21" s="5"/>
    </row>
    <row r="22" spans="1:8">
      <c r="A22" s="11">
        <v>211046</v>
      </c>
      <c r="B22" s="11" t="s">
        <v>51</v>
      </c>
      <c r="C22" s="11" t="s">
        <v>65</v>
      </c>
      <c r="D22" s="11">
        <v>79</v>
      </c>
      <c r="F22" s="35" t="s">
        <v>66</v>
      </c>
      <c r="G22" s="5">
        <v>86</v>
      </c>
      <c r="H22" s="5"/>
    </row>
    <row r="23" spans="1:8">
      <c r="A23" s="11">
        <v>215089</v>
      </c>
      <c r="B23" s="11" t="s">
        <v>54</v>
      </c>
      <c r="C23" s="11" t="s">
        <v>67</v>
      </c>
      <c r="D23" s="11">
        <v>67</v>
      </c>
      <c r="F23" s="35" t="s">
        <v>68</v>
      </c>
      <c r="G23" s="5">
        <v>94</v>
      </c>
      <c r="H23" s="5"/>
    </row>
    <row r="24" spans="1:8">
      <c r="A24" s="44" t="s">
        <v>69</v>
      </c>
      <c r="B24" s="45"/>
      <c r="C24" s="46"/>
      <c r="D24" s="11">
        <f>ABS(SUMIF(B16:B23,"컴퓨터",D16:D23)-SUMIF(B16:B23,"정보처리",D16:D23))</f>
        <v>18</v>
      </c>
      <c r="F24" s="35" t="s">
        <v>70</v>
      </c>
      <c r="G24" s="5">
        <v>88</v>
      </c>
      <c r="H24" s="5"/>
    </row>
    <row r="26" spans="1:8">
      <c r="A26" s="4" t="s">
        <v>71</v>
      </c>
      <c r="B26" s="2" t="s">
        <v>72</v>
      </c>
      <c r="C26" s="2"/>
      <c r="D26" s="2"/>
      <c r="E26" s="2"/>
    </row>
    <row r="27" spans="1:8">
      <c r="A27" s="35" t="s">
        <v>73</v>
      </c>
      <c r="B27" s="35" t="s">
        <v>74</v>
      </c>
      <c r="C27" s="35" t="s">
        <v>12</v>
      </c>
      <c r="D27" s="35" t="s">
        <v>3</v>
      </c>
      <c r="E27" s="35" t="s">
        <v>75</v>
      </c>
    </row>
    <row r="28" spans="1:8">
      <c r="A28" s="35" t="s">
        <v>76</v>
      </c>
      <c r="B28" s="35" t="s">
        <v>77</v>
      </c>
      <c r="C28" s="33">
        <v>3900</v>
      </c>
      <c r="D28" s="33">
        <v>116</v>
      </c>
      <c r="E28" s="33">
        <v>452400</v>
      </c>
    </row>
    <row r="29" spans="1:8">
      <c r="A29" s="35" t="s">
        <v>78</v>
      </c>
      <c r="B29" s="35" t="s">
        <v>79</v>
      </c>
      <c r="C29" s="33">
        <v>4600</v>
      </c>
      <c r="D29" s="33">
        <v>128</v>
      </c>
      <c r="E29" s="33">
        <v>588800</v>
      </c>
    </row>
    <row r="30" spans="1:8">
      <c r="A30" s="35" t="s">
        <v>78</v>
      </c>
      <c r="B30" s="35" t="s">
        <v>80</v>
      </c>
      <c r="C30" s="33">
        <v>9800</v>
      </c>
      <c r="D30" s="33">
        <v>88</v>
      </c>
      <c r="E30" s="33">
        <v>862400</v>
      </c>
    </row>
    <row r="31" spans="1:8">
      <c r="A31" s="35" t="s">
        <v>81</v>
      </c>
      <c r="B31" s="35" t="s">
        <v>82</v>
      </c>
      <c r="C31" s="33">
        <v>6700</v>
      </c>
      <c r="D31" s="33">
        <v>123</v>
      </c>
      <c r="E31" s="33">
        <v>824100</v>
      </c>
    </row>
    <row r="32" spans="1:8">
      <c r="A32" s="35" t="s">
        <v>78</v>
      </c>
      <c r="B32" s="35" t="s">
        <v>83</v>
      </c>
      <c r="C32" s="33">
        <v>8800</v>
      </c>
      <c r="D32" s="33">
        <v>94</v>
      </c>
      <c r="E32" s="33">
        <v>827200</v>
      </c>
    </row>
    <row r="33" spans="1:8">
      <c r="A33" s="35" t="s">
        <v>81</v>
      </c>
      <c r="B33" s="35" t="s">
        <v>84</v>
      </c>
      <c r="C33" s="33">
        <v>9500</v>
      </c>
      <c r="D33" s="33">
        <v>157</v>
      </c>
      <c r="E33" s="33">
        <v>1491500</v>
      </c>
      <c r="F33" s="7" t="s">
        <v>85</v>
      </c>
    </row>
    <row r="34" spans="1:8">
      <c r="A34" s="35" t="s">
        <v>76</v>
      </c>
      <c r="B34" s="35" t="s">
        <v>86</v>
      </c>
      <c r="C34" s="33">
        <v>4500</v>
      </c>
      <c r="D34" s="33">
        <v>167</v>
      </c>
      <c r="E34" s="33">
        <v>751500</v>
      </c>
      <c r="F34" s="35"/>
    </row>
    <row r="35" spans="1:8">
      <c r="A35" s="41" t="s">
        <v>87</v>
      </c>
      <c r="B35" s="42"/>
      <c r="C35" s="42"/>
      <c r="D35" s="43"/>
      <c r="E35" s="33"/>
      <c r="F35" s="35"/>
    </row>
    <row r="38" spans="1:8">
      <c r="H38" s="15"/>
    </row>
  </sheetData>
  <mergeCells count="3">
    <mergeCell ref="A12:C12"/>
    <mergeCell ref="A24:C24"/>
    <mergeCell ref="A35:D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7" workbookViewId="0">
      <selection activeCell="D23" sqref="D23"/>
    </sheetView>
  </sheetViews>
  <sheetFormatPr defaultColWidth="8.625" defaultRowHeight="16.5"/>
  <cols>
    <col min="1" max="3" width="8.625" style="3"/>
    <col min="4" max="4" width="12.375" style="3" bestFit="1" customWidth="1"/>
    <col min="5" max="5" width="11.625" style="3" bestFit="1" customWidth="1"/>
    <col min="6" max="6" width="8.625" style="3"/>
    <col min="7" max="8" width="10.75" style="3" bestFit="1" customWidth="1"/>
    <col min="9" max="16384" width="8.625" style="3"/>
  </cols>
  <sheetData>
    <row r="1" spans="1:10">
      <c r="A1" s="1">
        <v>0</v>
      </c>
      <c r="B1" s="16" t="s">
        <v>92</v>
      </c>
      <c r="F1" s="4" t="s">
        <v>93</v>
      </c>
      <c r="G1" s="16" t="s">
        <v>94</v>
      </c>
    </row>
    <row r="2" spans="1:10">
      <c r="A2" s="35" t="s">
        <v>95</v>
      </c>
      <c r="B2" s="35" t="s">
        <v>96</v>
      </c>
      <c r="C2" s="35" t="s">
        <v>97</v>
      </c>
      <c r="D2" s="32" t="s">
        <v>98</v>
      </c>
      <c r="G2" s="17"/>
      <c r="H2" s="30">
        <v>44656</v>
      </c>
    </row>
    <row r="3" spans="1:10">
      <c r="A3" s="35">
        <v>10001</v>
      </c>
      <c r="B3" s="35" t="s">
        <v>99</v>
      </c>
      <c r="C3" s="22">
        <v>5.9189814814814813E-2</v>
      </c>
      <c r="D3" s="35"/>
      <c r="F3" s="35" t="s">
        <v>100</v>
      </c>
      <c r="G3" s="35" t="s">
        <v>101</v>
      </c>
      <c r="H3" s="32" t="s">
        <v>102</v>
      </c>
    </row>
    <row r="4" spans="1:10">
      <c r="A4" s="35">
        <v>10002</v>
      </c>
      <c r="B4" s="35" t="s">
        <v>103</v>
      </c>
      <c r="C4" s="22">
        <v>6.8136574074074072E-2</v>
      </c>
      <c r="D4" s="35"/>
      <c r="F4" s="35" t="s">
        <v>104</v>
      </c>
      <c r="G4" s="27">
        <v>43167</v>
      </c>
      <c r="H4" s="35"/>
    </row>
    <row r="5" spans="1:10">
      <c r="A5" s="35">
        <v>10003</v>
      </c>
      <c r="B5" s="35" t="s">
        <v>105</v>
      </c>
      <c r="C5" s="22">
        <v>7.0740740740740743E-2</v>
      </c>
      <c r="D5" s="35"/>
      <c r="F5" s="35" t="s">
        <v>106</v>
      </c>
      <c r="G5" s="27">
        <v>42103</v>
      </c>
      <c r="H5" s="35"/>
    </row>
    <row r="6" spans="1:10">
      <c r="A6" s="35">
        <v>10004</v>
      </c>
      <c r="B6" s="35" t="s">
        <v>107</v>
      </c>
      <c r="C6" s="22">
        <v>5.7256944444444437E-2</v>
      </c>
      <c r="D6" s="35"/>
      <c r="F6" s="35" t="s">
        <v>108</v>
      </c>
      <c r="G6" s="27">
        <v>43862</v>
      </c>
      <c r="H6" s="35"/>
    </row>
    <row r="7" spans="1:10">
      <c r="A7" s="35">
        <v>10005</v>
      </c>
      <c r="B7" s="35" t="s">
        <v>109</v>
      </c>
      <c r="C7" s="22">
        <v>6.010416666666666E-2</v>
      </c>
      <c r="D7" s="35"/>
      <c r="F7" s="35" t="s">
        <v>110</v>
      </c>
      <c r="G7" s="27">
        <v>41593</v>
      </c>
      <c r="H7" s="35"/>
    </row>
    <row r="8" spans="1:10">
      <c r="A8" s="35">
        <v>10006</v>
      </c>
      <c r="B8" s="35" t="s">
        <v>111</v>
      </c>
      <c r="C8" s="22"/>
      <c r="D8" s="35"/>
      <c r="F8" s="35" t="s">
        <v>112</v>
      </c>
      <c r="G8" s="27">
        <v>40095</v>
      </c>
      <c r="H8" s="35"/>
    </row>
    <row r="9" spans="1:10">
      <c r="A9" s="35">
        <v>10007</v>
      </c>
      <c r="B9" s="35" t="s">
        <v>113</v>
      </c>
      <c r="C9" s="22">
        <v>6.7581018518518512E-2</v>
      </c>
      <c r="D9" s="35"/>
      <c r="F9" s="35" t="s">
        <v>114</v>
      </c>
      <c r="G9" s="27">
        <v>40399</v>
      </c>
      <c r="H9" s="35"/>
    </row>
    <row r="11" spans="1:10">
      <c r="A11" s="10" t="s">
        <v>115</v>
      </c>
      <c r="B11" s="18" t="s">
        <v>116</v>
      </c>
      <c r="C11" s="9"/>
      <c r="D11" s="19"/>
      <c r="F11" s="4" t="s">
        <v>117</v>
      </c>
      <c r="G11" s="16" t="s">
        <v>118</v>
      </c>
      <c r="I11" s="17"/>
    </row>
    <row r="12" spans="1:10">
      <c r="A12" s="11" t="s">
        <v>119</v>
      </c>
      <c r="B12" s="11" t="s">
        <v>120</v>
      </c>
      <c r="C12" s="11" t="s">
        <v>121</v>
      </c>
      <c r="D12" s="11" t="s">
        <v>122</v>
      </c>
      <c r="F12" s="35" t="s">
        <v>119</v>
      </c>
      <c r="G12" s="35" t="s">
        <v>123</v>
      </c>
      <c r="H12" s="35" t="s">
        <v>124</v>
      </c>
      <c r="I12" s="35" t="s">
        <v>125</v>
      </c>
      <c r="J12" s="32" t="s">
        <v>126</v>
      </c>
    </row>
    <row r="13" spans="1:10">
      <c r="A13" s="11" t="s">
        <v>127</v>
      </c>
      <c r="B13" s="11" t="s">
        <v>128</v>
      </c>
      <c r="C13" s="36">
        <v>3388</v>
      </c>
      <c r="D13" s="36">
        <f t="shared" ref="D13:D20" si="0">C13*1283</f>
        <v>4346804</v>
      </c>
      <c r="F13" s="35" t="s">
        <v>129</v>
      </c>
      <c r="G13" s="24">
        <v>85</v>
      </c>
      <c r="H13" s="24">
        <v>75</v>
      </c>
      <c r="I13" s="24">
        <v>66</v>
      </c>
      <c r="J13" s="24"/>
    </row>
    <row r="14" spans="1:10">
      <c r="A14" s="11" t="s">
        <v>130</v>
      </c>
      <c r="B14" s="11" t="s">
        <v>131</v>
      </c>
      <c r="C14" s="36">
        <v>2461</v>
      </c>
      <c r="D14" s="36">
        <f t="shared" si="0"/>
        <v>3157463</v>
      </c>
      <c r="F14" s="35" t="s">
        <v>132</v>
      </c>
      <c r="G14" s="35">
        <v>91</v>
      </c>
      <c r="H14" s="24">
        <v>84</v>
      </c>
      <c r="I14" s="24">
        <v>90</v>
      </c>
      <c r="J14" s="24"/>
    </row>
    <row r="15" spans="1:10">
      <c r="A15" s="11" t="s">
        <v>133</v>
      </c>
      <c r="B15" s="11" t="s">
        <v>128</v>
      </c>
      <c r="C15" s="36">
        <v>2959</v>
      </c>
      <c r="D15" s="36">
        <f t="shared" si="0"/>
        <v>3796397</v>
      </c>
      <c r="F15" s="35" t="s">
        <v>134</v>
      </c>
      <c r="G15" s="35">
        <v>75</v>
      </c>
      <c r="H15" s="24">
        <v>81</v>
      </c>
      <c r="I15" s="24">
        <v>80</v>
      </c>
      <c r="J15" s="24"/>
    </row>
    <row r="16" spans="1:10">
      <c r="A16" s="11" t="s">
        <v>135</v>
      </c>
      <c r="B16" s="11" t="s">
        <v>131</v>
      </c>
      <c r="C16" s="36">
        <v>3796</v>
      </c>
      <c r="D16" s="36">
        <f t="shared" si="0"/>
        <v>4870268</v>
      </c>
      <c r="F16" s="35" t="s">
        <v>136</v>
      </c>
      <c r="G16" s="35">
        <v>86</v>
      </c>
      <c r="H16" s="24">
        <v>83</v>
      </c>
      <c r="I16" s="24">
        <v>87</v>
      </c>
      <c r="J16" s="24"/>
    </row>
    <row r="17" spans="1:10">
      <c r="A17" s="11" t="s">
        <v>137</v>
      </c>
      <c r="B17" s="11" t="s">
        <v>128</v>
      </c>
      <c r="C17" s="36">
        <v>3502</v>
      </c>
      <c r="D17" s="36">
        <f t="shared" si="0"/>
        <v>4493066</v>
      </c>
      <c r="F17" s="35" t="s">
        <v>138</v>
      </c>
      <c r="G17" s="35">
        <v>96</v>
      </c>
      <c r="H17" s="24">
        <v>97</v>
      </c>
      <c r="I17" s="24">
        <v>96</v>
      </c>
      <c r="J17" s="24"/>
    </row>
    <row r="18" spans="1:10">
      <c r="A18" s="11" t="s">
        <v>139</v>
      </c>
      <c r="B18" s="11" t="s">
        <v>128</v>
      </c>
      <c r="C18" s="36">
        <v>2681</v>
      </c>
      <c r="D18" s="36">
        <f t="shared" si="0"/>
        <v>3439723</v>
      </c>
      <c r="F18" s="35" t="s">
        <v>140</v>
      </c>
      <c r="G18" s="35">
        <v>92</v>
      </c>
      <c r="H18" s="24">
        <v>89</v>
      </c>
      <c r="I18" s="24">
        <v>93</v>
      </c>
      <c r="J18" s="24"/>
    </row>
    <row r="19" spans="1:10">
      <c r="A19" s="11" t="s">
        <v>141</v>
      </c>
      <c r="B19" s="11" t="s">
        <v>131</v>
      </c>
      <c r="C19" s="36">
        <v>4034</v>
      </c>
      <c r="D19" s="36">
        <f t="shared" si="0"/>
        <v>5175622</v>
      </c>
      <c r="F19" s="35" t="s">
        <v>142</v>
      </c>
      <c r="G19" s="35">
        <v>61</v>
      </c>
      <c r="H19" s="24">
        <v>68</v>
      </c>
      <c r="I19" s="24">
        <v>57</v>
      </c>
      <c r="J19" s="24"/>
    </row>
    <row r="20" spans="1:10">
      <c r="A20" s="11" t="s">
        <v>143</v>
      </c>
      <c r="B20" s="11" t="s">
        <v>131</v>
      </c>
      <c r="C20" s="36">
        <v>3498</v>
      </c>
      <c r="D20" s="36">
        <f t="shared" si="0"/>
        <v>4487934</v>
      </c>
      <c r="F20" s="35" t="s">
        <v>144</v>
      </c>
      <c r="G20" s="35">
        <v>79</v>
      </c>
      <c r="H20" s="24">
        <v>73</v>
      </c>
      <c r="I20" s="24">
        <v>81</v>
      </c>
      <c r="J20" s="24"/>
    </row>
    <row r="21" spans="1:10">
      <c r="A21" s="9"/>
      <c r="B21" s="9"/>
      <c r="C21" s="9"/>
      <c r="D21" s="9"/>
    </row>
    <row r="22" spans="1:10">
      <c r="A22" s="9"/>
      <c r="B22" s="9"/>
      <c r="C22" s="11" t="s">
        <v>295</v>
      </c>
      <c r="D22" s="12" t="s">
        <v>145</v>
      </c>
      <c r="F22" s="25" t="s">
        <v>146</v>
      </c>
    </row>
    <row r="23" spans="1:10">
      <c r="A23" s="9"/>
      <c r="B23" s="9"/>
      <c r="C23" s="11" t="s">
        <v>296</v>
      </c>
      <c r="D23" s="20">
        <f>ROUND(DAVERAGE(A12:D20,D12,C22:C23),1)</f>
        <v>4422821.8</v>
      </c>
      <c r="F23" s="47" t="s">
        <v>147</v>
      </c>
      <c r="G23" s="35">
        <v>0</v>
      </c>
      <c r="H23" s="35">
        <v>70</v>
      </c>
      <c r="I23" s="35">
        <v>80</v>
      </c>
      <c r="J23" s="35">
        <v>90</v>
      </c>
    </row>
    <row r="24" spans="1:10">
      <c r="F24" s="48"/>
      <c r="G24" s="35">
        <v>70</v>
      </c>
      <c r="H24" s="35">
        <v>80</v>
      </c>
      <c r="I24" s="35">
        <v>90</v>
      </c>
      <c r="J24" s="35">
        <v>100</v>
      </c>
    </row>
    <row r="25" spans="1:10">
      <c r="F25" s="21" t="s">
        <v>126</v>
      </c>
      <c r="G25" s="35" t="s">
        <v>148</v>
      </c>
      <c r="H25" s="35" t="s">
        <v>149</v>
      </c>
      <c r="I25" s="35" t="s">
        <v>150</v>
      </c>
      <c r="J25" s="35" t="s">
        <v>151</v>
      </c>
    </row>
    <row r="26" spans="1:10">
      <c r="A26" s="4" t="s">
        <v>152</v>
      </c>
      <c r="B26" s="16" t="s">
        <v>153</v>
      </c>
      <c r="D26" s="17"/>
    </row>
    <row r="27" spans="1:10">
      <c r="A27" s="5" t="s">
        <v>154</v>
      </c>
      <c r="B27" s="5" t="s">
        <v>155</v>
      </c>
      <c r="C27" s="5" t="s">
        <v>156</v>
      </c>
      <c r="D27" s="5" t="s">
        <v>157</v>
      </c>
      <c r="E27" s="26" t="s">
        <v>158</v>
      </c>
    </row>
    <row r="28" spans="1:10">
      <c r="A28" s="5" t="s">
        <v>159</v>
      </c>
      <c r="B28" s="5" t="s">
        <v>160</v>
      </c>
      <c r="C28" s="24" t="s">
        <v>161</v>
      </c>
      <c r="D28" s="24">
        <v>691</v>
      </c>
      <c r="E28" s="33">
        <f>D28*12500</f>
        <v>8637500</v>
      </c>
    </row>
    <row r="29" spans="1:10">
      <c r="A29" s="5" t="s">
        <v>162</v>
      </c>
      <c r="B29" s="5" t="s">
        <v>163</v>
      </c>
      <c r="C29" s="24" t="s">
        <v>164</v>
      </c>
      <c r="D29" s="24">
        <v>567</v>
      </c>
      <c r="E29" s="33">
        <f t="shared" ref="E29:E36" si="1">D29*12500</f>
        <v>7087500</v>
      </c>
    </row>
    <row r="30" spans="1:10">
      <c r="A30" s="5" t="s">
        <v>165</v>
      </c>
      <c r="B30" s="5" t="s">
        <v>166</v>
      </c>
      <c r="C30" s="24" t="s">
        <v>167</v>
      </c>
      <c r="D30" s="24">
        <v>816</v>
      </c>
      <c r="E30" s="33">
        <f t="shared" si="1"/>
        <v>10200000</v>
      </c>
    </row>
    <row r="31" spans="1:10">
      <c r="A31" s="5" t="s">
        <v>168</v>
      </c>
      <c r="B31" s="5" t="s">
        <v>169</v>
      </c>
      <c r="C31" s="24" t="s">
        <v>164</v>
      </c>
      <c r="D31" s="24">
        <v>733</v>
      </c>
      <c r="E31" s="33">
        <f t="shared" si="1"/>
        <v>9162500</v>
      </c>
    </row>
    <row r="32" spans="1:10">
      <c r="A32" s="5" t="s">
        <v>170</v>
      </c>
      <c r="B32" s="5" t="s">
        <v>160</v>
      </c>
      <c r="C32" s="24" t="s">
        <v>167</v>
      </c>
      <c r="D32" s="24">
        <v>594</v>
      </c>
      <c r="E32" s="33">
        <f t="shared" si="1"/>
        <v>7425000</v>
      </c>
    </row>
    <row r="33" spans="1:5">
      <c r="A33" s="5" t="s">
        <v>171</v>
      </c>
      <c r="B33" s="5" t="s">
        <v>166</v>
      </c>
      <c r="C33" s="24" t="s">
        <v>161</v>
      </c>
      <c r="D33" s="24">
        <v>834</v>
      </c>
      <c r="E33" s="33">
        <f t="shared" si="1"/>
        <v>10425000</v>
      </c>
    </row>
    <row r="34" spans="1:5">
      <c r="A34" s="5" t="s">
        <v>172</v>
      </c>
      <c r="B34" s="5" t="s">
        <v>163</v>
      </c>
      <c r="C34" s="24" t="s">
        <v>173</v>
      </c>
      <c r="D34" s="24">
        <v>765</v>
      </c>
      <c r="E34" s="33">
        <f t="shared" si="1"/>
        <v>9562500</v>
      </c>
    </row>
    <row r="35" spans="1:5">
      <c r="A35" s="5" t="s">
        <v>174</v>
      </c>
      <c r="B35" s="5" t="s">
        <v>175</v>
      </c>
      <c r="C35" s="24" t="s">
        <v>161</v>
      </c>
      <c r="D35" s="24">
        <v>702</v>
      </c>
      <c r="E35" s="33">
        <f t="shared" si="1"/>
        <v>8775000</v>
      </c>
    </row>
    <row r="36" spans="1:5">
      <c r="A36" s="5" t="s">
        <v>176</v>
      </c>
      <c r="B36" s="5" t="s">
        <v>177</v>
      </c>
      <c r="C36" s="24" t="s">
        <v>161</v>
      </c>
      <c r="D36" s="24">
        <v>627</v>
      </c>
      <c r="E36" s="33">
        <f t="shared" si="1"/>
        <v>7837500</v>
      </c>
    </row>
    <row r="38" spans="1:5">
      <c r="A38" s="35" t="s">
        <v>178</v>
      </c>
      <c r="B38" s="35" t="s">
        <v>167</v>
      </c>
      <c r="D38" s="32" t="s">
        <v>179</v>
      </c>
      <c r="E38" s="32" t="s">
        <v>180</v>
      </c>
    </row>
    <row r="39" spans="1:5">
      <c r="D39" s="33"/>
      <c r="E39" s="33"/>
    </row>
  </sheetData>
  <mergeCells count="1">
    <mergeCell ref="F23:F24"/>
  </mergeCells>
  <phoneticPr fontId="1" type="noConversion"/>
  <dataValidations count="2">
    <dataValidation type="list" allowBlank="1" showInputMessage="1" showErrorMessage="1" sqref="A38">
      <formula1>$B$28:$B$30</formula1>
    </dataValidation>
    <dataValidation type="list" allowBlank="1" showInputMessage="1" showErrorMessage="1" sqref="B38">
      <formula1>$C$28:$C$29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I3" sqref="I3"/>
    </sheetView>
  </sheetViews>
  <sheetFormatPr defaultColWidth="8.625" defaultRowHeight="16.5"/>
  <cols>
    <col min="1" max="1" width="13" style="3" bestFit="1" customWidth="1"/>
    <col min="2" max="2" width="8.625" style="3"/>
    <col min="3" max="3" width="14.125" style="3" bestFit="1" customWidth="1"/>
    <col min="4" max="4" width="10.875" style="3" bestFit="1" customWidth="1"/>
    <col min="5" max="6" width="8.625" style="3"/>
    <col min="7" max="7" width="9.875" style="3" bestFit="1" customWidth="1"/>
    <col min="8" max="8" width="13.25" style="3" bestFit="1" customWidth="1"/>
    <col min="9" max="9" width="16.125" style="3" bestFit="1" customWidth="1"/>
    <col min="10" max="10" width="9.375" style="3" bestFit="1" customWidth="1"/>
    <col min="11" max="16384" width="8.625" style="3"/>
  </cols>
  <sheetData>
    <row r="1" spans="1:10">
      <c r="A1" s="1" t="s">
        <v>183</v>
      </c>
      <c r="B1" s="16" t="s">
        <v>184</v>
      </c>
      <c r="F1" s="10" t="s">
        <v>185</v>
      </c>
      <c r="G1" s="18" t="s">
        <v>186</v>
      </c>
      <c r="H1" s="9"/>
      <c r="I1" s="9"/>
      <c r="J1" s="9"/>
    </row>
    <row r="2" spans="1:10">
      <c r="A2" s="35" t="s">
        <v>187</v>
      </c>
      <c r="B2" s="35" t="s">
        <v>188</v>
      </c>
      <c r="C2" s="35" t="s">
        <v>189</v>
      </c>
      <c r="D2" s="32" t="s">
        <v>181</v>
      </c>
      <c r="F2" s="11" t="s">
        <v>182</v>
      </c>
      <c r="G2" s="11" t="s">
        <v>192</v>
      </c>
      <c r="H2" s="11" t="s">
        <v>193</v>
      </c>
      <c r="I2" s="12" t="s">
        <v>194</v>
      </c>
      <c r="J2" s="9"/>
    </row>
    <row r="3" spans="1:10">
      <c r="A3" s="35" t="s">
        <v>195</v>
      </c>
      <c r="B3" s="35" t="s">
        <v>196</v>
      </c>
      <c r="C3" s="35" t="s">
        <v>197</v>
      </c>
      <c r="D3" s="35"/>
      <c r="F3" s="11" t="s">
        <v>198</v>
      </c>
      <c r="G3" s="11">
        <v>1.73</v>
      </c>
      <c r="H3" s="11">
        <v>70</v>
      </c>
      <c r="I3" s="11" t="str">
        <f>IF(H3/POWER(G3,2)&lt;20,"저체중",IF(H3/POWER(G3,2)&lt;25,"정상","비만"))</f>
        <v>정상</v>
      </c>
      <c r="J3" s="9"/>
    </row>
    <row r="4" spans="1:10">
      <c r="A4" s="35" t="s">
        <v>199</v>
      </c>
      <c r="B4" s="35" t="s">
        <v>200</v>
      </c>
      <c r="C4" s="35" t="s">
        <v>201</v>
      </c>
      <c r="D4" s="35"/>
      <c r="F4" s="11" t="s">
        <v>202</v>
      </c>
      <c r="G4" s="11">
        <v>1.68</v>
      </c>
      <c r="H4" s="11">
        <v>53</v>
      </c>
      <c r="I4" s="40" t="str">
        <f t="shared" ref="I4:I10" si="0">IF(H4/POWER(G4,2)&lt;20,"저체중",IF(H4/POWER(G4,2)&lt;25,"정상","비만"))</f>
        <v>저체중</v>
      </c>
      <c r="J4" s="9"/>
    </row>
    <row r="5" spans="1:10">
      <c r="A5" s="35" t="s">
        <v>199</v>
      </c>
      <c r="B5" s="35" t="s">
        <v>204</v>
      </c>
      <c r="C5" s="35" t="s">
        <v>205</v>
      </c>
      <c r="D5" s="35"/>
      <c r="F5" s="11" t="s">
        <v>206</v>
      </c>
      <c r="G5" s="11">
        <v>1.86</v>
      </c>
      <c r="H5" s="11">
        <v>71</v>
      </c>
      <c r="I5" s="40" t="str">
        <f t="shared" si="0"/>
        <v>정상</v>
      </c>
      <c r="J5" s="9"/>
    </row>
    <row r="6" spans="1:10">
      <c r="A6" s="35" t="s">
        <v>195</v>
      </c>
      <c r="B6" s="35" t="s">
        <v>208</v>
      </c>
      <c r="C6" s="35" t="s">
        <v>209</v>
      </c>
      <c r="D6" s="35"/>
      <c r="F6" s="11" t="s">
        <v>210</v>
      </c>
      <c r="G6" s="11">
        <v>1.61</v>
      </c>
      <c r="H6" s="11">
        <v>65</v>
      </c>
      <c r="I6" s="40" t="str">
        <f t="shared" si="0"/>
        <v>비만</v>
      </c>
      <c r="J6" s="9"/>
    </row>
    <row r="7" spans="1:10">
      <c r="A7" s="35" t="s">
        <v>195</v>
      </c>
      <c r="B7" s="35" t="s">
        <v>211</v>
      </c>
      <c r="C7" s="35" t="s">
        <v>212</v>
      </c>
      <c r="D7" s="35"/>
      <c r="F7" s="11" t="s">
        <v>213</v>
      </c>
      <c r="G7" s="11">
        <v>1.75</v>
      </c>
      <c r="H7" s="11">
        <v>71</v>
      </c>
      <c r="I7" s="40" t="str">
        <f t="shared" si="0"/>
        <v>정상</v>
      </c>
      <c r="J7" s="9"/>
    </row>
    <row r="8" spans="1:10">
      <c r="A8" s="35" t="s">
        <v>199</v>
      </c>
      <c r="B8" s="35" t="s">
        <v>214</v>
      </c>
      <c r="C8" s="35" t="s">
        <v>215</v>
      </c>
      <c r="D8" s="35"/>
      <c r="F8" s="11" t="s">
        <v>216</v>
      </c>
      <c r="G8" s="11">
        <v>1.64</v>
      </c>
      <c r="H8" s="11">
        <v>60</v>
      </c>
      <c r="I8" s="40" t="str">
        <f t="shared" si="0"/>
        <v>정상</v>
      </c>
      <c r="J8" s="9"/>
    </row>
    <row r="9" spans="1:10">
      <c r="A9" s="35" t="s">
        <v>195</v>
      </c>
      <c r="B9" s="35" t="s">
        <v>70</v>
      </c>
      <c r="C9" s="35" t="s">
        <v>217</v>
      </c>
      <c r="D9" s="35"/>
      <c r="F9" s="11" t="s">
        <v>218</v>
      </c>
      <c r="G9" s="11">
        <v>1.57</v>
      </c>
      <c r="H9" s="11">
        <v>62</v>
      </c>
      <c r="I9" s="40" t="str">
        <f t="shared" si="0"/>
        <v>비만</v>
      </c>
      <c r="J9" s="9"/>
    </row>
    <row r="10" spans="1:10">
      <c r="A10" s="35" t="s">
        <v>199</v>
      </c>
      <c r="B10" s="35" t="s">
        <v>219</v>
      </c>
      <c r="C10" s="35" t="s">
        <v>220</v>
      </c>
      <c r="D10" s="35"/>
      <c r="F10" s="11" t="s">
        <v>221</v>
      </c>
      <c r="G10" s="11">
        <v>1.82</v>
      </c>
      <c r="H10" s="11">
        <v>65</v>
      </c>
      <c r="I10" s="40" t="str">
        <f t="shared" si="0"/>
        <v>저체중</v>
      </c>
      <c r="J10" s="9"/>
    </row>
    <row r="12" spans="1:10">
      <c r="A12" s="4" t="s">
        <v>46</v>
      </c>
      <c r="B12" s="16" t="s">
        <v>223</v>
      </c>
      <c r="F12" s="25" t="s">
        <v>224</v>
      </c>
    </row>
    <row r="13" spans="1:10">
      <c r="A13" s="21" t="s">
        <v>225</v>
      </c>
      <c r="B13" s="21" t="s">
        <v>226</v>
      </c>
      <c r="C13" s="21" t="s">
        <v>157</v>
      </c>
      <c r="D13" s="32" t="s">
        <v>228</v>
      </c>
      <c r="F13" s="21" t="s">
        <v>229</v>
      </c>
      <c r="G13" s="21" t="s">
        <v>230</v>
      </c>
      <c r="H13" s="21" t="s">
        <v>231</v>
      </c>
      <c r="I13" s="21" t="s">
        <v>232</v>
      </c>
      <c r="J13" s="21" t="s">
        <v>233</v>
      </c>
    </row>
    <row r="14" spans="1:10">
      <c r="A14" s="35" t="s">
        <v>234</v>
      </c>
      <c r="B14" s="35" t="s">
        <v>235</v>
      </c>
      <c r="C14" s="35">
        <v>8</v>
      </c>
      <c r="D14" s="33"/>
      <c r="F14" s="35" t="s">
        <v>236</v>
      </c>
      <c r="G14" s="33">
        <v>700000</v>
      </c>
      <c r="H14" s="33">
        <v>500000</v>
      </c>
      <c r="I14" s="33">
        <v>850000</v>
      </c>
      <c r="J14" s="33">
        <v>600000</v>
      </c>
    </row>
    <row r="15" spans="1:10">
      <c r="A15" s="35" t="s">
        <v>237</v>
      </c>
      <c r="B15" s="35" t="s">
        <v>238</v>
      </c>
      <c r="C15" s="35">
        <v>7</v>
      </c>
      <c r="D15" s="33"/>
      <c r="F15" s="35" t="s">
        <v>239</v>
      </c>
      <c r="G15" s="33">
        <v>920000</v>
      </c>
      <c r="H15" s="33">
        <v>650000</v>
      </c>
      <c r="I15" s="33">
        <v>1200000</v>
      </c>
      <c r="J15" s="33">
        <v>800000</v>
      </c>
    </row>
    <row r="16" spans="1:10">
      <c r="A16" s="35" t="s">
        <v>240</v>
      </c>
      <c r="B16" s="35" t="s">
        <v>241</v>
      </c>
      <c r="C16" s="35">
        <v>5</v>
      </c>
      <c r="D16" s="33"/>
      <c r="F16" s="28"/>
      <c r="G16" s="28"/>
      <c r="H16" s="28"/>
      <c r="I16" s="28"/>
      <c r="J16" s="28"/>
    </row>
    <row r="17" spans="1:11">
      <c r="A17" s="35" t="s">
        <v>237</v>
      </c>
      <c r="B17" s="35" t="s">
        <v>243</v>
      </c>
      <c r="C17" s="35">
        <v>9</v>
      </c>
      <c r="D17" s="33"/>
      <c r="F17" s="28"/>
      <c r="G17" s="28"/>
      <c r="H17" s="28"/>
      <c r="I17" s="28"/>
      <c r="J17" s="28"/>
    </row>
    <row r="18" spans="1:11">
      <c r="A18" s="35" t="s">
        <v>240</v>
      </c>
      <c r="B18" s="35" t="s">
        <v>238</v>
      </c>
      <c r="C18" s="35">
        <v>4</v>
      </c>
      <c r="D18" s="33"/>
      <c r="F18" s="28"/>
      <c r="G18" s="28"/>
      <c r="H18" s="28"/>
      <c r="I18" s="28"/>
      <c r="J18" s="28"/>
    </row>
    <row r="19" spans="1:11">
      <c r="A19" s="35" t="s">
        <v>237</v>
      </c>
      <c r="B19" s="35" t="s">
        <v>238</v>
      </c>
      <c r="C19" s="35">
        <v>8</v>
      </c>
      <c r="D19" s="33"/>
    </row>
    <row r="20" spans="1:11">
      <c r="A20" s="35" t="s">
        <v>247</v>
      </c>
      <c r="B20" s="35" t="s">
        <v>243</v>
      </c>
      <c r="C20" s="35">
        <v>6</v>
      </c>
      <c r="D20" s="33"/>
    </row>
    <row r="21" spans="1:11">
      <c r="A21" s="35" t="s">
        <v>248</v>
      </c>
      <c r="B21" s="35" t="s">
        <v>238</v>
      </c>
      <c r="C21" s="35">
        <v>5</v>
      </c>
      <c r="D21" s="33"/>
    </row>
    <row r="23" spans="1:11">
      <c r="A23" s="4" t="s">
        <v>117</v>
      </c>
      <c r="B23" s="16" t="s">
        <v>223</v>
      </c>
      <c r="G23" s="4" t="s">
        <v>71</v>
      </c>
      <c r="H23" s="16" t="s">
        <v>251</v>
      </c>
    </row>
    <row r="24" spans="1:11">
      <c r="A24" s="21" t="s">
        <v>252</v>
      </c>
      <c r="B24" s="21" t="s">
        <v>182</v>
      </c>
      <c r="C24" s="35" t="s">
        <v>253</v>
      </c>
      <c r="D24" s="35" t="s">
        <v>254</v>
      </c>
      <c r="E24" s="35" t="s">
        <v>255</v>
      </c>
      <c r="G24" s="21" t="s">
        <v>256</v>
      </c>
      <c r="H24" s="21" t="s">
        <v>257</v>
      </c>
      <c r="I24" s="21" t="s">
        <v>258</v>
      </c>
      <c r="J24" s="21" t="s">
        <v>259</v>
      </c>
      <c r="K24" s="32" t="s">
        <v>260</v>
      </c>
    </row>
    <row r="25" spans="1:11">
      <c r="A25" s="35" t="s">
        <v>261</v>
      </c>
      <c r="B25" s="35" t="s">
        <v>262</v>
      </c>
      <c r="C25" s="35">
        <v>90</v>
      </c>
      <c r="D25" s="35">
        <v>95</v>
      </c>
      <c r="E25" s="35">
        <v>92</v>
      </c>
      <c r="G25" s="31">
        <v>44206</v>
      </c>
      <c r="H25" s="35" t="s">
        <v>263</v>
      </c>
      <c r="I25" s="35" t="s">
        <v>264</v>
      </c>
      <c r="J25" s="33">
        <v>12000</v>
      </c>
      <c r="K25" s="35"/>
    </row>
    <row r="26" spans="1:11">
      <c r="A26" s="35" t="s">
        <v>265</v>
      </c>
      <c r="B26" s="35" t="s">
        <v>266</v>
      </c>
      <c r="C26" s="35">
        <v>80</v>
      </c>
      <c r="D26" s="35">
        <v>85</v>
      </c>
      <c r="E26" s="35">
        <v>90</v>
      </c>
      <c r="G26" s="31">
        <v>44208</v>
      </c>
      <c r="H26" s="35" t="s">
        <v>267</v>
      </c>
      <c r="I26" s="35" t="s">
        <v>268</v>
      </c>
      <c r="J26" s="33">
        <v>11000</v>
      </c>
      <c r="K26" s="35"/>
    </row>
    <row r="27" spans="1:11">
      <c r="A27" s="35" t="s">
        <v>269</v>
      </c>
      <c r="B27" s="35" t="s">
        <v>270</v>
      </c>
      <c r="C27" s="35">
        <v>84</v>
      </c>
      <c r="D27" s="35">
        <v>91</v>
      </c>
      <c r="E27" s="35">
        <v>86</v>
      </c>
      <c r="G27" s="31">
        <v>44232</v>
      </c>
      <c r="H27" s="35" t="s">
        <v>271</v>
      </c>
      <c r="I27" s="35" t="s">
        <v>264</v>
      </c>
      <c r="J27" s="33">
        <v>12000</v>
      </c>
      <c r="K27" s="35"/>
    </row>
    <row r="28" spans="1:11">
      <c r="A28" s="35" t="s">
        <v>261</v>
      </c>
      <c r="B28" s="35" t="s">
        <v>274</v>
      </c>
      <c r="C28" s="35">
        <v>88</v>
      </c>
      <c r="D28" s="35">
        <v>83</v>
      </c>
      <c r="E28" s="35">
        <v>82</v>
      </c>
      <c r="G28" s="31">
        <v>44240</v>
      </c>
      <c r="H28" s="35" t="s">
        <v>275</v>
      </c>
      <c r="I28" s="35" t="s">
        <v>268</v>
      </c>
      <c r="J28" s="33">
        <v>11000</v>
      </c>
      <c r="K28" s="35"/>
    </row>
    <row r="29" spans="1:11">
      <c r="A29" s="35" t="s">
        <v>277</v>
      </c>
      <c r="B29" s="35" t="s">
        <v>278</v>
      </c>
      <c r="C29" s="35">
        <v>92</v>
      </c>
      <c r="D29" s="35">
        <v>94</v>
      </c>
      <c r="E29" s="35">
        <v>95</v>
      </c>
      <c r="G29" s="31">
        <v>44267</v>
      </c>
      <c r="H29" s="35" t="s">
        <v>279</v>
      </c>
      <c r="I29" s="35" t="s">
        <v>264</v>
      </c>
      <c r="J29" s="33">
        <v>12000</v>
      </c>
      <c r="K29" s="35"/>
    </row>
    <row r="30" spans="1:11">
      <c r="A30" s="35" t="s">
        <v>269</v>
      </c>
      <c r="B30" s="35" t="s">
        <v>281</v>
      </c>
      <c r="C30" s="35">
        <v>79</v>
      </c>
      <c r="D30" s="35">
        <v>72</v>
      </c>
      <c r="E30" s="35">
        <v>73</v>
      </c>
      <c r="G30" s="31">
        <v>44281</v>
      </c>
      <c r="H30" s="35" t="s">
        <v>282</v>
      </c>
      <c r="I30" s="35" t="s">
        <v>283</v>
      </c>
      <c r="J30" s="33">
        <v>12000</v>
      </c>
      <c r="K30" s="35"/>
    </row>
    <row r="31" spans="1:11">
      <c r="A31" s="35" t="s">
        <v>269</v>
      </c>
      <c r="B31" s="35" t="s">
        <v>284</v>
      </c>
      <c r="C31" s="35">
        <v>90</v>
      </c>
      <c r="D31" s="35">
        <v>83</v>
      </c>
      <c r="E31" s="35">
        <v>86</v>
      </c>
      <c r="G31" s="31">
        <v>44299</v>
      </c>
      <c r="H31" s="35" t="s">
        <v>285</v>
      </c>
      <c r="I31" s="35" t="s">
        <v>283</v>
      </c>
      <c r="J31" s="33">
        <v>12000</v>
      </c>
      <c r="K31" s="35"/>
    </row>
    <row r="32" spans="1:11">
      <c r="A32" s="35" t="s">
        <v>265</v>
      </c>
      <c r="B32" s="35" t="s">
        <v>287</v>
      </c>
      <c r="C32" s="35">
        <v>82</v>
      </c>
      <c r="D32" s="35">
        <v>85</v>
      </c>
      <c r="E32" s="35">
        <v>80</v>
      </c>
      <c r="G32" s="31">
        <v>44308</v>
      </c>
      <c r="H32" s="35" t="s">
        <v>288</v>
      </c>
      <c r="I32" s="35" t="s">
        <v>283</v>
      </c>
      <c r="J32" s="33">
        <v>12000</v>
      </c>
      <c r="K32" s="35"/>
    </row>
    <row r="33" spans="1:11">
      <c r="A33" s="35" t="s">
        <v>261</v>
      </c>
      <c r="B33" s="35" t="s">
        <v>290</v>
      </c>
      <c r="C33" s="35">
        <v>76</v>
      </c>
      <c r="D33" s="35">
        <v>77</v>
      </c>
      <c r="E33" s="35">
        <v>71</v>
      </c>
      <c r="G33" s="31">
        <v>44313</v>
      </c>
      <c r="H33" s="35" t="s">
        <v>291</v>
      </c>
      <c r="I33" s="35" t="s">
        <v>292</v>
      </c>
      <c r="J33" s="33">
        <v>12000</v>
      </c>
      <c r="K33" s="35"/>
    </row>
    <row r="35" spans="1:11">
      <c r="A35" s="34" t="s">
        <v>85</v>
      </c>
    </row>
    <row r="36" spans="1:11">
      <c r="A36" s="35"/>
      <c r="C36" s="49" t="s">
        <v>294</v>
      </c>
      <c r="D36" s="49"/>
      <c r="E36" s="49"/>
    </row>
    <row r="37" spans="1:11">
      <c r="A37" s="35"/>
      <c r="C37" s="50"/>
      <c r="D37" s="50"/>
      <c r="E37" s="50"/>
    </row>
  </sheetData>
  <mergeCells count="2">
    <mergeCell ref="C36:E36"/>
    <mergeCell ref="C37:E3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9" workbookViewId="0">
      <selection activeCell="C37" sqref="C37:E37"/>
    </sheetView>
  </sheetViews>
  <sheetFormatPr defaultColWidth="8.625" defaultRowHeight="16.5"/>
  <cols>
    <col min="1" max="1" width="13" style="3" bestFit="1" customWidth="1"/>
    <col min="2" max="2" width="8.625" style="3"/>
    <col min="3" max="3" width="14.125" style="3" bestFit="1" customWidth="1"/>
    <col min="4" max="4" width="10.875" style="3" bestFit="1" customWidth="1"/>
    <col min="5" max="6" width="8.625" style="3"/>
    <col min="7" max="7" width="9.875" style="3" bestFit="1" customWidth="1"/>
    <col min="8" max="8" width="13.25" style="3" bestFit="1" customWidth="1"/>
    <col min="9" max="9" width="16.125" style="3" bestFit="1" customWidth="1"/>
    <col min="10" max="10" width="9.375" style="3" bestFit="1" customWidth="1"/>
    <col min="11" max="16384" width="8.625" style="3"/>
  </cols>
  <sheetData>
    <row r="1" spans="1:10">
      <c r="A1" s="1" t="s">
        <v>183</v>
      </c>
      <c r="B1" s="16" t="s">
        <v>184</v>
      </c>
      <c r="F1" s="4" t="s">
        <v>185</v>
      </c>
      <c r="G1" s="16" t="s">
        <v>186</v>
      </c>
    </row>
    <row r="2" spans="1:10">
      <c r="A2" s="35" t="s">
        <v>187</v>
      </c>
      <c r="B2" s="35" t="s">
        <v>188</v>
      </c>
      <c r="C2" s="35" t="s">
        <v>189</v>
      </c>
      <c r="D2" s="32" t="s">
        <v>190</v>
      </c>
      <c r="F2" s="35" t="s">
        <v>191</v>
      </c>
      <c r="G2" s="35" t="s">
        <v>192</v>
      </c>
      <c r="H2" s="35" t="s">
        <v>193</v>
      </c>
      <c r="I2" s="32" t="s">
        <v>194</v>
      </c>
    </row>
    <row r="3" spans="1:10">
      <c r="A3" s="35" t="s">
        <v>195</v>
      </c>
      <c r="B3" s="35" t="s">
        <v>196</v>
      </c>
      <c r="C3" s="35" t="s">
        <v>197</v>
      </c>
      <c r="D3" s="35"/>
      <c r="F3" s="35" t="s">
        <v>198</v>
      </c>
      <c r="G3" s="35">
        <v>1.73</v>
      </c>
      <c r="H3" s="35">
        <v>70</v>
      </c>
      <c r="I3" s="35"/>
    </row>
    <row r="4" spans="1:10">
      <c r="A4" s="35" t="s">
        <v>199</v>
      </c>
      <c r="B4" s="35" t="s">
        <v>200</v>
      </c>
      <c r="C4" s="35" t="s">
        <v>201</v>
      </c>
      <c r="D4" s="35"/>
      <c r="F4" s="35" t="s">
        <v>202</v>
      </c>
      <c r="G4" s="35">
        <v>1.68</v>
      </c>
      <c r="H4" s="35">
        <v>53</v>
      </c>
      <c r="I4" s="35"/>
    </row>
    <row r="5" spans="1:10">
      <c r="A5" s="35" t="s">
        <v>203</v>
      </c>
      <c r="B5" s="35" t="s">
        <v>204</v>
      </c>
      <c r="C5" s="35" t="s">
        <v>205</v>
      </c>
      <c r="D5" s="35"/>
      <c r="F5" s="35" t="s">
        <v>206</v>
      </c>
      <c r="G5" s="35">
        <v>1.86</v>
      </c>
      <c r="H5" s="35">
        <v>71</v>
      </c>
      <c r="I5" s="35"/>
    </row>
    <row r="6" spans="1:10">
      <c r="A6" s="35" t="s">
        <v>207</v>
      </c>
      <c r="B6" s="35" t="s">
        <v>208</v>
      </c>
      <c r="C6" s="35" t="s">
        <v>209</v>
      </c>
      <c r="D6" s="35"/>
      <c r="F6" s="35" t="s">
        <v>210</v>
      </c>
      <c r="G6" s="35">
        <v>1.61</v>
      </c>
      <c r="H6" s="35">
        <v>65</v>
      </c>
      <c r="I6" s="35"/>
    </row>
    <row r="7" spans="1:10">
      <c r="A7" s="35" t="s">
        <v>195</v>
      </c>
      <c r="B7" s="35" t="s">
        <v>211</v>
      </c>
      <c r="C7" s="35" t="s">
        <v>212</v>
      </c>
      <c r="D7" s="35"/>
      <c r="F7" s="35" t="s">
        <v>213</v>
      </c>
      <c r="G7" s="35">
        <v>1.75</v>
      </c>
      <c r="H7" s="35">
        <v>71</v>
      </c>
      <c r="I7" s="35"/>
    </row>
    <row r="8" spans="1:10">
      <c r="A8" s="35" t="s">
        <v>199</v>
      </c>
      <c r="B8" s="35" t="s">
        <v>214</v>
      </c>
      <c r="C8" s="35" t="s">
        <v>215</v>
      </c>
      <c r="D8" s="35"/>
      <c r="F8" s="35" t="s">
        <v>216</v>
      </c>
      <c r="G8" s="35">
        <v>1.64</v>
      </c>
      <c r="H8" s="35">
        <v>60</v>
      </c>
      <c r="I8" s="35"/>
    </row>
    <row r="9" spans="1:10">
      <c r="A9" s="35" t="s">
        <v>207</v>
      </c>
      <c r="B9" s="35" t="s">
        <v>70</v>
      </c>
      <c r="C9" s="35" t="s">
        <v>217</v>
      </c>
      <c r="D9" s="35"/>
      <c r="F9" s="35" t="s">
        <v>218</v>
      </c>
      <c r="G9" s="35">
        <v>1.57</v>
      </c>
      <c r="H9" s="35">
        <v>62</v>
      </c>
      <c r="I9" s="35"/>
    </row>
    <row r="10" spans="1:10">
      <c r="A10" s="35" t="s">
        <v>203</v>
      </c>
      <c r="B10" s="35" t="s">
        <v>219</v>
      </c>
      <c r="C10" s="35" t="s">
        <v>220</v>
      </c>
      <c r="D10" s="35"/>
      <c r="F10" s="35" t="s">
        <v>221</v>
      </c>
      <c r="G10" s="35">
        <v>1.82</v>
      </c>
      <c r="H10" s="35">
        <v>65</v>
      </c>
      <c r="I10" s="35"/>
    </row>
    <row r="12" spans="1:10">
      <c r="A12" s="4" t="s">
        <v>222</v>
      </c>
      <c r="B12" s="16" t="s">
        <v>223</v>
      </c>
      <c r="F12" s="25" t="s">
        <v>224</v>
      </c>
    </row>
    <row r="13" spans="1:10">
      <c r="A13" s="21" t="s">
        <v>225</v>
      </c>
      <c r="B13" s="21" t="s">
        <v>226</v>
      </c>
      <c r="C13" s="21" t="s">
        <v>227</v>
      </c>
      <c r="D13" s="32" t="s">
        <v>228</v>
      </c>
      <c r="F13" s="21" t="s">
        <v>229</v>
      </c>
      <c r="G13" s="21" t="s">
        <v>230</v>
      </c>
      <c r="H13" s="21" t="s">
        <v>231</v>
      </c>
      <c r="I13" s="21" t="s">
        <v>232</v>
      </c>
      <c r="J13" s="21" t="s">
        <v>233</v>
      </c>
    </row>
    <row r="14" spans="1:10">
      <c r="A14" s="35" t="s">
        <v>234</v>
      </c>
      <c r="B14" s="35" t="s">
        <v>235</v>
      </c>
      <c r="C14" s="35">
        <v>8</v>
      </c>
      <c r="D14" s="33"/>
      <c r="F14" s="35" t="s">
        <v>236</v>
      </c>
      <c r="G14" s="33">
        <v>700000</v>
      </c>
      <c r="H14" s="33">
        <v>500000</v>
      </c>
      <c r="I14" s="33">
        <v>850000</v>
      </c>
      <c r="J14" s="33">
        <v>600000</v>
      </c>
    </row>
    <row r="15" spans="1:10">
      <c r="A15" s="35" t="s">
        <v>237</v>
      </c>
      <c r="B15" s="35" t="s">
        <v>238</v>
      </c>
      <c r="C15" s="35">
        <v>7</v>
      </c>
      <c r="D15" s="33"/>
      <c r="F15" s="35" t="s">
        <v>239</v>
      </c>
      <c r="G15" s="33">
        <v>920000</v>
      </c>
      <c r="H15" s="33">
        <v>650000</v>
      </c>
      <c r="I15" s="33">
        <v>1200000</v>
      </c>
      <c r="J15" s="33">
        <v>800000</v>
      </c>
    </row>
    <row r="16" spans="1:10">
      <c r="A16" s="35" t="s">
        <v>240</v>
      </c>
      <c r="B16" s="35" t="s">
        <v>241</v>
      </c>
      <c r="C16" s="35">
        <v>5</v>
      </c>
      <c r="D16" s="33"/>
      <c r="F16" s="28"/>
      <c r="G16" s="28"/>
      <c r="H16" s="28"/>
      <c r="I16" s="28"/>
      <c r="J16" s="28"/>
    </row>
    <row r="17" spans="1:11">
      <c r="A17" s="35" t="s">
        <v>242</v>
      </c>
      <c r="B17" s="35" t="s">
        <v>243</v>
      </c>
      <c r="C17" s="35">
        <v>9</v>
      </c>
      <c r="D17" s="33"/>
      <c r="F17" s="28"/>
      <c r="G17" s="28"/>
      <c r="H17" s="28"/>
      <c r="I17" s="28"/>
      <c r="J17" s="28"/>
    </row>
    <row r="18" spans="1:11">
      <c r="A18" s="35" t="s">
        <v>244</v>
      </c>
      <c r="B18" s="35" t="s">
        <v>245</v>
      </c>
      <c r="C18" s="35">
        <v>4</v>
      </c>
      <c r="D18" s="33"/>
      <c r="F18" s="28"/>
      <c r="G18" s="28"/>
      <c r="H18" s="28"/>
      <c r="I18" s="28"/>
      <c r="J18" s="28"/>
    </row>
    <row r="19" spans="1:11">
      <c r="A19" s="35" t="s">
        <v>246</v>
      </c>
      <c r="B19" s="35" t="s">
        <v>245</v>
      </c>
      <c r="C19" s="35">
        <v>8</v>
      </c>
      <c r="D19" s="33"/>
    </row>
    <row r="20" spans="1:11">
      <c r="A20" s="35" t="s">
        <v>247</v>
      </c>
      <c r="B20" s="35" t="s">
        <v>243</v>
      </c>
      <c r="C20" s="35">
        <v>6</v>
      </c>
      <c r="D20" s="33"/>
    </row>
    <row r="21" spans="1:11">
      <c r="A21" s="35" t="s">
        <v>248</v>
      </c>
      <c r="B21" s="35" t="s">
        <v>238</v>
      </c>
      <c r="C21" s="35">
        <v>5</v>
      </c>
      <c r="D21" s="33"/>
    </row>
    <row r="23" spans="1:11">
      <c r="A23" s="10" t="s">
        <v>249</v>
      </c>
      <c r="B23" s="18" t="s">
        <v>250</v>
      </c>
      <c r="C23" s="9"/>
      <c r="D23" s="9"/>
      <c r="E23" s="9"/>
      <c r="G23" s="4" t="s">
        <v>71</v>
      </c>
      <c r="H23" s="16" t="s">
        <v>251</v>
      </c>
    </row>
    <row r="24" spans="1:11">
      <c r="A24" s="29" t="s">
        <v>252</v>
      </c>
      <c r="B24" s="29" t="s">
        <v>191</v>
      </c>
      <c r="C24" s="11" t="s">
        <v>253</v>
      </c>
      <c r="D24" s="11" t="s">
        <v>254</v>
      </c>
      <c r="E24" s="11" t="s">
        <v>255</v>
      </c>
      <c r="G24" s="21" t="s">
        <v>256</v>
      </c>
      <c r="H24" s="21" t="s">
        <v>257</v>
      </c>
      <c r="I24" s="21" t="s">
        <v>258</v>
      </c>
      <c r="J24" s="21" t="s">
        <v>259</v>
      </c>
      <c r="K24" s="32" t="s">
        <v>260</v>
      </c>
    </row>
    <row r="25" spans="1:11">
      <c r="A25" s="11" t="s">
        <v>261</v>
      </c>
      <c r="B25" s="11" t="s">
        <v>262</v>
      </c>
      <c r="C25" s="11">
        <v>90</v>
      </c>
      <c r="D25" s="11">
        <v>95</v>
      </c>
      <c r="E25" s="11">
        <v>92</v>
      </c>
      <c r="G25" s="31">
        <v>44206</v>
      </c>
      <c r="H25" s="35" t="s">
        <v>263</v>
      </c>
      <c r="I25" s="35" t="s">
        <v>264</v>
      </c>
      <c r="J25" s="33">
        <v>12000</v>
      </c>
      <c r="K25" s="35"/>
    </row>
    <row r="26" spans="1:11">
      <c r="A26" s="11" t="s">
        <v>265</v>
      </c>
      <c r="B26" s="11" t="s">
        <v>266</v>
      </c>
      <c r="C26" s="11">
        <v>80</v>
      </c>
      <c r="D26" s="11">
        <v>85</v>
      </c>
      <c r="E26" s="11">
        <v>90</v>
      </c>
      <c r="G26" s="31">
        <v>44208</v>
      </c>
      <c r="H26" s="35" t="s">
        <v>267</v>
      </c>
      <c r="I26" s="35" t="s">
        <v>268</v>
      </c>
      <c r="J26" s="33">
        <v>11000</v>
      </c>
      <c r="K26" s="35"/>
    </row>
    <row r="27" spans="1:11">
      <c r="A27" s="11" t="s">
        <v>269</v>
      </c>
      <c r="B27" s="11" t="s">
        <v>270</v>
      </c>
      <c r="C27" s="11">
        <v>84</v>
      </c>
      <c r="D27" s="11">
        <v>91</v>
      </c>
      <c r="E27" s="11">
        <v>86</v>
      </c>
      <c r="G27" s="31">
        <v>44232</v>
      </c>
      <c r="H27" s="35" t="s">
        <v>271</v>
      </c>
      <c r="I27" s="35" t="s">
        <v>272</v>
      </c>
      <c r="J27" s="33">
        <v>12000</v>
      </c>
      <c r="K27" s="35"/>
    </row>
    <row r="28" spans="1:11">
      <c r="A28" s="11" t="s">
        <v>273</v>
      </c>
      <c r="B28" s="11" t="s">
        <v>274</v>
      </c>
      <c r="C28" s="11">
        <v>88</v>
      </c>
      <c r="D28" s="11">
        <v>83</v>
      </c>
      <c r="E28" s="11">
        <v>82</v>
      </c>
      <c r="G28" s="31">
        <v>44240</v>
      </c>
      <c r="H28" s="35" t="s">
        <v>275</v>
      </c>
      <c r="I28" s="35" t="s">
        <v>276</v>
      </c>
      <c r="J28" s="33">
        <v>11000</v>
      </c>
      <c r="K28" s="35"/>
    </row>
    <row r="29" spans="1:11">
      <c r="A29" s="11" t="s">
        <v>277</v>
      </c>
      <c r="B29" s="11" t="s">
        <v>278</v>
      </c>
      <c r="C29" s="11">
        <v>92</v>
      </c>
      <c r="D29" s="11">
        <v>94</v>
      </c>
      <c r="E29" s="11">
        <v>95</v>
      </c>
      <c r="G29" s="31">
        <v>44267</v>
      </c>
      <c r="H29" s="35" t="s">
        <v>279</v>
      </c>
      <c r="I29" s="35" t="s">
        <v>272</v>
      </c>
      <c r="J29" s="33">
        <v>12000</v>
      </c>
      <c r="K29" s="35"/>
    </row>
    <row r="30" spans="1:11">
      <c r="A30" s="11" t="s">
        <v>280</v>
      </c>
      <c r="B30" s="11" t="s">
        <v>281</v>
      </c>
      <c r="C30" s="11">
        <v>79</v>
      </c>
      <c r="D30" s="11">
        <v>72</v>
      </c>
      <c r="E30" s="11">
        <v>73</v>
      </c>
      <c r="G30" s="31">
        <v>44281</v>
      </c>
      <c r="H30" s="35" t="s">
        <v>282</v>
      </c>
      <c r="I30" s="35" t="s">
        <v>283</v>
      </c>
      <c r="J30" s="33">
        <v>12000</v>
      </c>
      <c r="K30" s="35"/>
    </row>
    <row r="31" spans="1:11">
      <c r="A31" s="11" t="s">
        <v>280</v>
      </c>
      <c r="B31" s="11" t="s">
        <v>284</v>
      </c>
      <c r="C31" s="11">
        <v>90</v>
      </c>
      <c r="D31" s="11">
        <v>83</v>
      </c>
      <c r="E31" s="11">
        <v>86</v>
      </c>
      <c r="G31" s="31">
        <v>44299</v>
      </c>
      <c r="H31" s="35" t="s">
        <v>285</v>
      </c>
      <c r="I31" s="35" t="s">
        <v>283</v>
      </c>
      <c r="J31" s="33">
        <v>12000</v>
      </c>
      <c r="K31" s="35"/>
    </row>
    <row r="32" spans="1:11">
      <c r="A32" s="11" t="s">
        <v>286</v>
      </c>
      <c r="B32" s="11" t="s">
        <v>287</v>
      </c>
      <c r="C32" s="11">
        <v>82</v>
      </c>
      <c r="D32" s="11">
        <v>85</v>
      </c>
      <c r="E32" s="11">
        <v>80</v>
      </c>
      <c r="G32" s="31">
        <v>44308</v>
      </c>
      <c r="H32" s="35" t="s">
        <v>288</v>
      </c>
      <c r="I32" s="35" t="s">
        <v>283</v>
      </c>
      <c r="J32" s="33">
        <v>12000</v>
      </c>
      <c r="K32" s="35"/>
    </row>
    <row r="33" spans="1:11">
      <c r="A33" s="11" t="s">
        <v>289</v>
      </c>
      <c r="B33" s="11" t="s">
        <v>290</v>
      </c>
      <c r="C33" s="11">
        <v>76</v>
      </c>
      <c r="D33" s="11">
        <v>77</v>
      </c>
      <c r="E33" s="11">
        <v>71</v>
      </c>
      <c r="G33" s="31">
        <v>44313</v>
      </c>
      <c r="H33" s="35" t="s">
        <v>291</v>
      </c>
      <c r="I33" s="35" t="s">
        <v>292</v>
      </c>
      <c r="J33" s="33">
        <v>12000</v>
      </c>
      <c r="K33" s="35"/>
    </row>
    <row r="34" spans="1:11">
      <c r="A34" s="9"/>
      <c r="B34" s="9"/>
      <c r="C34" s="9"/>
      <c r="D34" s="9"/>
      <c r="E34" s="9"/>
    </row>
    <row r="35" spans="1:11">
      <c r="A35" s="37" t="s">
        <v>293</v>
      </c>
      <c r="B35" s="9"/>
      <c r="C35" s="9"/>
      <c r="D35" s="9"/>
      <c r="E35" s="9"/>
    </row>
    <row r="36" spans="1:11">
      <c r="A36" s="11" t="s">
        <v>297</v>
      </c>
      <c r="B36" s="9"/>
      <c r="C36" s="51" t="s">
        <v>294</v>
      </c>
      <c r="D36" s="51"/>
      <c r="E36" s="51"/>
    </row>
    <row r="37" spans="1:11">
      <c r="A37" s="11" t="s">
        <v>298</v>
      </c>
      <c r="B37" s="9"/>
      <c r="C37" s="52">
        <f>ROUNDDOWN(DAVERAGE(A24:E33,3,A36:A37),1)</f>
        <v>84.6</v>
      </c>
      <c r="D37" s="52"/>
      <c r="E37" s="52"/>
    </row>
  </sheetData>
  <mergeCells count="2">
    <mergeCell ref="C36:E36"/>
    <mergeCell ref="C37:E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22" workbookViewId="0">
      <selection activeCell="O32" sqref="O32"/>
    </sheetView>
  </sheetViews>
  <sheetFormatPr defaultColWidth="8.625" defaultRowHeight="16.5"/>
  <cols>
    <col min="1" max="3" width="8.625" style="3"/>
    <col min="4" max="4" width="12.375" style="3" bestFit="1" customWidth="1"/>
    <col min="5" max="5" width="11.875" style="3" bestFit="1" customWidth="1"/>
    <col min="6" max="6" width="8.625" style="3"/>
    <col min="7" max="8" width="10.75" style="3" bestFit="1" customWidth="1"/>
    <col min="9" max="16384" width="8.625" style="3"/>
  </cols>
  <sheetData>
    <row r="1" spans="1:10">
      <c r="A1" s="1" t="s">
        <v>88</v>
      </c>
      <c r="B1" s="16" t="s">
        <v>92</v>
      </c>
      <c r="F1" s="4" t="s">
        <v>89</v>
      </c>
      <c r="G1" s="16" t="s">
        <v>94</v>
      </c>
    </row>
    <row r="2" spans="1:10">
      <c r="A2" s="35" t="s">
        <v>95</v>
      </c>
      <c r="B2" s="35" t="s">
        <v>90</v>
      </c>
      <c r="C2" s="35" t="s">
        <v>97</v>
      </c>
      <c r="D2" s="32" t="s">
        <v>98</v>
      </c>
      <c r="G2" s="17"/>
      <c r="H2" s="30">
        <v>44656</v>
      </c>
    </row>
    <row r="3" spans="1:10">
      <c r="A3" s="35">
        <v>10001</v>
      </c>
      <c r="B3" s="35" t="s">
        <v>99</v>
      </c>
      <c r="C3" s="22">
        <v>5.9189814814814813E-2</v>
      </c>
      <c r="D3" s="35"/>
      <c r="F3" s="35" t="s">
        <v>100</v>
      </c>
      <c r="G3" s="35" t="s">
        <v>101</v>
      </c>
      <c r="H3" s="32" t="s">
        <v>102</v>
      </c>
    </row>
    <row r="4" spans="1:10">
      <c r="A4" s="35">
        <v>10002</v>
      </c>
      <c r="B4" s="35" t="s">
        <v>103</v>
      </c>
      <c r="C4" s="22">
        <v>6.8136574074074072E-2</v>
      </c>
      <c r="D4" s="35"/>
      <c r="F4" s="35" t="s">
        <v>104</v>
      </c>
      <c r="G4" s="27">
        <v>43167</v>
      </c>
      <c r="H4" s="35"/>
    </row>
    <row r="5" spans="1:10">
      <c r="A5" s="35">
        <v>10003</v>
      </c>
      <c r="B5" s="35" t="s">
        <v>105</v>
      </c>
      <c r="C5" s="22">
        <v>7.0740740740740743E-2</v>
      </c>
      <c r="D5" s="35"/>
      <c r="F5" s="35" t="s">
        <v>106</v>
      </c>
      <c r="G5" s="27">
        <v>42103</v>
      </c>
      <c r="H5" s="35"/>
    </row>
    <row r="6" spans="1:10">
      <c r="A6" s="35">
        <v>10004</v>
      </c>
      <c r="B6" s="35" t="s">
        <v>107</v>
      </c>
      <c r="C6" s="22">
        <v>5.7256944444444437E-2</v>
      </c>
      <c r="D6" s="35"/>
      <c r="F6" s="35" t="s">
        <v>108</v>
      </c>
      <c r="G6" s="27">
        <v>43862</v>
      </c>
      <c r="H6" s="35"/>
    </row>
    <row r="7" spans="1:10">
      <c r="A7" s="35">
        <v>10005</v>
      </c>
      <c r="B7" s="35" t="s">
        <v>91</v>
      </c>
      <c r="C7" s="22">
        <v>6.010416666666666E-2</v>
      </c>
      <c r="D7" s="35"/>
      <c r="F7" s="35" t="s">
        <v>110</v>
      </c>
      <c r="G7" s="27">
        <v>41593</v>
      </c>
      <c r="H7" s="35"/>
    </row>
    <row r="8" spans="1:10">
      <c r="A8" s="35">
        <v>10006</v>
      </c>
      <c r="B8" s="35" t="s">
        <v>111</v>
      </c>
      <c r="C8" s="22"/>
      <c r="D8" s="35"/>
      <c r="F8" s="35" t="s">
        <v>112</v>
      </c>
      <c r="G8" s="27">
        <v>40095</v>
      </c>
      <c r="H8" s="35"/>
    </row>
    <row r="9" spans="1:10">
      <c r="A9" s="35">
        <v>10007</v>
      </c>
      <c r="B9" s="35" t="s">
        <v>113</v>
      </c>
      <c r="C9" s="22">
        <v>6.7581018518518512E-2</v>
      </c>
      <c r="D9" s="35"/>
      <c r="F9" s="35" t="s">
        <v>114</v>
      </c>
      <c r="G9" s="27">
        <v>40399</v>
      </c>
      <c r="H9" s="35"/>
    </row>
    <row r="11" spans="1:10">
      <c r="A11" s="4" t="s">
        <v>46</v>
      </c>
      <c r="B11" s="16" t="s">
        <v>116</v>
      </c>
      <c r="D11" s="17"/>
      <c r="F11" s="4" t="s">
        <v>117</v>
      </c>
      <c r="G11" s="16" t="s">
        <v>118</v>
      </c>
      <c r="I11" s="17"/>
    </row>
    <row r="12" spans="1:10">
      <c r="A12" s="35" t="s">
        <v>119</v>
      </c>
      <c r="B12" s="35" t="s">
        <v>120</v>
      </c>
      <c r="C12" s="35" t="s">
        <v>121</v>
      </c>
      <c r="D12" s="35" t="s">
        <v>122</v>
      </c>
      <c r="F12" s="35" t="s">
        <v>119</v>
      </c>
      <c r="G12" s="35" t="s">
        <v>123</v>
      </c>
      <c r="H12" s="35" t="s">
        <v>124</v>
      </c>
      <c r="I12" s="35" t="s">
        <v>125</v>
      </c>
      <c r="J12" s="32" t="s">
        <v>126</v>
      </c>
    </row>
    <row r="13" spans="1:10">
      <c r="A13" s="35" t="s">
        <v>127</v>
      </c>
      <c r="B13" s="35" t="s">
        <v>128</v>
      </c>
      <c r="C13" s="23">
        <v>3388</v>
      </c>
      <c r="D13" s="23">
        <f t="shared" ref="D13:D20" si="0">C13*1283</f>
        <v>4346804</v>
      </c>
      <c r="F13" s="35" t="s">
        <v>129</v>
      </c>
      <c r="G13" s="24">
        <v>85</v>
      </c>
      <c r="H13" s="24">
        <v>75</v>
      </c>
      <c r="I13" s="24">
        <v>66</v>
      </c>
      <c r="J13" s="24"/>
    </row>
    <row r="14" spans="1:10">
      <c r="A14" s="35" t="s">
        <v>130</v>
      </c>
      <c r="B14" s="35" t="s">
        <v>131</v>
      </c>
      <c r="C14" s="23">
        <v>2461</v>
      </c>
      <c r="D14" s="23">
        <f t="shared" si="0"/>
        <v>3157463</v>
      </c>
      <c r="F14" s="35" t="s">
        <v>132</v>
      </c>
      <c r="G14" s="35">
        <v>91</v>
      </c>
      <c r="H14" s="24">
        <v>84</v>
      </c>
      <c r="I14" s="24">
        <v>90</v>
      </c>
      <c r="J14" s="24"/>
    </row>
    <row r="15" spans="1:10">
      <c r="A15" s="35" t="s">
        <v>133</v>
      </c>
      <c r="B15" s="35" t="s">
        <v>128</v>
      </c>
      <c r="C15" s="23">
        <v>2959</v>
      </c>
      <c r="D15" s="23">
        <f t="shared" si="0"/>
        <v>3796397</v>
      </c>
      <c r="F15" s="35" t="s">
        <v>134</v>
      </c>
      <c r="G15" s="35">
        <v>75</v>
      </c>
      <c r="H15" s="24">
        <v>81</v>
      </c>
      <c r="I15" s="24">
        <v>80</v>
      </c>
      <c r="J15" s="24"/>
    </row>
    <row r="16" spans="1:10">
      <c r="A16" s="35" t="s">
        <v>135</v>
      </c>
      <c r="B16" s="35" t="s">
        <v>131</v>
      </c>
      <c r="C16" s="23">
        <v>3796</v>
      </c>
      <c r="D16" s="23">
        <f t="shared" si="0"/>
        <v>4870268</v>
      </c>
      <c r="F16" s="35" t="s">
        <v>136</v>
      </c>
      <c r="G16" s="35">
        <v>86</v>
      </c>
      <c r="H16" s="24">
        <v>83</v>
      </c>
      <c r="I16" s="24">
        <v>87</v>
      </c>
      <c r="J16" s="24"/>
    </row>
    <row r="17" spans="1:10">
      <c r="A17" s="35" t="s">
        <v>137</v>
      </c>
      <c r="B17" s="35" t="s">
        <v>128</v>
      </c>
      <c r="C17" s="23">
        <v>3502</v>
      </c>
      <c r="D17" s="23">
        <f t="shared" si="0"/>
        <v>4493066</v>
      </c>
      <c r="F17" s="35" t="s">
        <v>138</v>
      </c>
      <c r="G17" s="35">
        <v>96</v>
      </c>
      <c r="H17" s="24">
        <v>97</v>
      </c>
      <c r="I17" s="24">
        <v>96</v>
      </c>
      <c r="J17" s="24"/>
    </row>
    <row r="18" spans="1:10">
      <c r="A18" s="35" t="s">
        <v>139</v>
      </c>
      <c r="B18" s="35" t="s">
        <v>128</v>
      </c>
      <c r="C18" s="23">
        <v>2681</v>
      </c>
      <c r="D18" s="23">
        <f t="shared" si="0"/>
        <v>3439723</v>
      </c>
      <c r="F18" s="35" t="s">
        <v>140</v>
      </c>
      <c r="G18" s="35">
        <v>92</v>
      </c>
      <c r="H18" s="24">
        <v>89</v>
      </c>
      <c r="I18" s="24">
        <v>93</v>
      </c>
      <c r="J18" s="24"/>
    </row>
    <row r="19" spans="1:10">
      <c r="A19" s="35" t="s">
        <v>141</v>
      </c>
      <c r="B19" s="35" t="s">
        <v>131</v>
      </c>
      <c r="C19" s="23">
        <v>4034</v>
      </c>
      <c r="D19" s="23">
        <f t="shared" si="0"/>
        <v>5175622</v>
      </c>
      <c r="F19" s="35" t="s">
        <v>142</v>
      </c>
      <c r="G19" s="35">
        <v>61</v>
      </c>
      <c r="H19" s="24">
        <v>68</v>
      </c>
      <c r="I19" s="24">
        <v>57</v>
      </c>
      <c r="J19" s="24"/>
    </row>
    <row r="20" spans="1:10">
      <c r="A20" s="35" t="s">
        <v>143</v>
      </c>
      <c r="B20" s="35" t="s">
        <v>131</v>
      </c>
      <c r="C20" s="23">
        <v>3498</v>
      </c>
      <c r="D20" s="23">
        <f t="shared" si="0"/>
        <v>4487934</v>
      </c>
      <c r="F20" s="35" t="s">
        <v>144</v>
      </c>
      <c r="G20" s="35">
        <v>79</v>
      </c>
      <c r="H20" s="24">
        <v>73</v>
      </c>
      <c r="I20" s="24">
        <v>81</v>
      </c>
      <c r="J20" s="24"/>
    </row>
    <row r="22" spans="1:10">
      <c r="C22" s="35"/>
      <c r="D22" s="32" t="s">
        <v>145</v>
      </c>
      <c r="F22" s="25" t="s">
        <v>146</v>
      </c>
    </row>
    <row r="23" spans="1:10">
      <c r="C23" s="35"/>
      <c r="D23" s="24"/>
      <c r="F23" s="47" t="s">
        <v>49</v>
      </c>
      <c r="G23" s="35">
        <v>0</v>
      </c>
      <c r="H23" s="35">
        <v>70</v>
      </c>
      <c r="I23" s="35">
        <v>80</v>
      </c>
      <c r="J23" s="35">
        <v>90</v>
      </c>
    </row>
    <row r="24" spans="1:10">
      <c r="F24" s="48"/>
      <c r="G24" s="35">
        <v>70</v>
      </c>
      <c r="H24" s="35">
        <v>80</v>
      </c>
      <c r="I24" s="35">
        <v>90</v>
      </c>
      <c r="J24" s="35">
        <v>100</v>
      </c>
    </row>
    <row r="25" spans="1:10">
      <c r="F25" s="21" t="s">
        <v>126</v>
      </c>
      <c r="G25" s="35" t="s">
        <v>148</v>
      </c>
      <c r="H25" s="35" t="s">
        <v>149</v>
      </c>
      <c r="I25" s="35" t="s">
        <v>150</v>
      </c>
      <c r="J25" s="35" t="s">
        <v>151</v>
      </c>
    </row>
    <row r="26" spans="1:10">
      <c r="A26" s="10" t="s">
        <v>71</v>
      </c>
      <c r="B26" s="18" t="s">
        <v>153</v>
      </c>
      <c r="C26" s="9"/>
      <c r="D26" s="19"/>
      <c r="E26" s="9"/>
    </row>
    <row r="27" spans="1:10">
      <c r="A27" s="14" t="s">
        <v>154</v>
      </c>
      <c r="B27" s="14" t="s">
        <v>155</v>
      </c>
      <c r="C27" s="14" t="s">
        <v>156</v>
      </c>
      <c r="D27" s="14" t="s">
        <v>157</v>
      </c>
      <c r="E27" s="39" t="s">
        <v>158</v>
      </c>
    </row>
    <row r="28" spans="1:10">
      <c r="A28" s="14" t="s">
        <v>159</v>
      </c>
      <c r="B28" s="14" t="s">
        <v>160</v>
      </c>
      <c r="C28" s="20" t="s">
        <v>161</v>
      </c>
      <c r="D28" s="20">
        <v>691</v>
      </c>
      <c r="E28" s="13">
        <f>D28*12500</f>
        <v>8637500</v>
      </c>
    </row>
    <row r="29" spans="1:10">
      <c r="A29" s="14" t="s">
        <v>162</v>
      </c>
      <c r="B29" s="14" t="s">
        <v>163</v>
      </c>
      <c r="C29" s="20" t="s">
        <v>164</v>
      </c>
      <c r="D29" s="20">
        <v>567</v>
      </c>
      <c r="E29" s="13">
        <f t="shared" ref="E29:E36" si="1">D29*12500</f>
        <v>7087500</v>
      </c>
    </row>
    <row r="30" spans="1:10">
      <c r="A30" s="14" t="s">
        <v>165</v>
      </c>
      <c r="B30" s="14" t="s">
        <v>166</v>
      </c>
      <c r="C30" s="20" t="s">
        <v>161</v>
      </c>
      <c r="D30" s="20">
        <v>816</v>
      </c>
      <c r="E30" s="13">
        <f t="shared" si="1"/>
        <v>10200000</v>
      </c>
    </row>
    <row r="31" spans="1:10">
      <c r="A31" s="14" t="s">
        <v>168</v>
      </c>
      <c r="B31" s="14" t="s">
        <v>163</v>
      </c>
      <c r="C31" s="20" t="s">
        <v>164</v>
      </c>
      <c r="D31" s="20">
        <v>733</v>
      </c>
      <c r="E31" s="13">
        <f t="shared" si="1"/>
        <v>9162500</v>
      </c>
    </row>
    <row r="32" spans="1:10">
      <c r="A32" s="14" t="s">
        <v>170</v>
      </c>
      <c r="B32" s="14" t="s">
        <v>160</v>
      </c>
      <c r="C32" s="20" t="s">
        <v>161</v>
      </c>
      <c r="D32" s="20">
        <v>594</v>
      </c>
      <c r="E32" s="13">
        <f t="shared" si="1"/>
        <v>7425000</v>
      </c>
    </row>
    <row r="33" spans="1:5">
      <c r="A33" s="14" t="s">
        <v>171</v>
      </c>
      <c r="B33" s="14" t="s">
        <v>166</v>
      </c>
      <c r="C33" s="20" t="s">
        <v>161</v>
      </c>
      <c r="D33" s="20">
        <v>834</v>
      </c>
      <c r="E33" s="13">
        <f t="shared" si="1"/>
        <v>10425000</v>
      </c>
    </row>
    <row r="34" spans="1:5">
      <c r="A34" s="14" t="s">
        <v>172</v>
      </c>
      <c r="B34" s="14" t="s">
        <v>163</v>
      </c>
      <c r="C34" s="20" t="s">
        <v>164</v>
      </c>
      <c r="D34" s="20">
        <v>765</v>
      </c>
      <c r="E34" s="13">
        <f t="shared" si="1"/>
        <v>9562500</v>
      </c>
    </row>
    <row r="35" spans="1:5">
      <c r="A35" s="14" t="s">
        <v>174</v>
      </c>
      <c r="B35" s="14" t="s">
        <v>175</v>
      </c>
      <c r="C35" s="20" t="s">
        <v>161</v>
      </c>
      <c r="D35" s="20">
        <v>702</v>
      </c>
      <c r="E35" s="13">
        <f t="shared" si="1"/>
        <v>8775000</v>
      </c>
    </row>
    <row r="36" spans="1:5">
      <c r="A36" s="14" t="s">
        <v>176</v>
      </c>
      <c r="B36" s="14" t="s">
        <v>166</v>
      </c>
      <c r="C36" s="20" t="s">
        <v>161</v>
      </c>
      <c r="D36" s="20">
        <v>627</v>
      </c>
      <c r="E36" s="13">
        <f t="shared" si="1"/>
        <v>7837500</v>
      </c>
    </row>
    <row r="37" spans="1:5">
      <c r="A37" s="9"/>
      <c r="B37" s="9"/>
      <c r="C37" s="9"/>
      <c r="D37" s="9"/>
      <c r="E37" s="9"/>
    </row>
    <row r="38" spans="1:5">
      <c r="A38" s="11" t="s">
        <v>178</v>
      </c>
      <c r="B38" s="11" t="s">
        <v>161</v>
      </c>
      <c r="C38" s="9"/>
      <c r="D38" s="12" t="s">
        <v>179</v>
      </c>
      <c r="E38" s="12" t="s">
        <v>180</v>
      </c>
    </row>
    <row r="39" spans="1:5">
      <c r="A39" s="9"/>
      <c r="B39" s="9"/>
      <c r="C39" s="9"/>
      <c r="D39" s="13">
        <f>SUMIFS(D28:D36,B28:B36,A38,C28:C36,B38)</f>
        <v>1987</v>
      </c>
      <c r="E39" s="13">
        <f>SUMIFS(E28:E36,B28:B36,A38,C28:C36,B38)</f>
        <v>24837500</v>
      </c>
    </row>
  </sheetData>
  <mergeCells count="1">
    <mergeCell ref="F23:F24"/>
  </mergeCells>
  <phoneticPr fontId="1" type="noConversion"/>
  <dataValidations count="2">
    <dataValidation type="list" allowBlank="1" showInputMessage="1" showErrorMessage="1" sqref="B38">
      <formula1>$C$28:$C$29</formula1>
    </dataValidation>
    <dataValidation type="list" allowBlank="1" showInputMessage="1" showErrorMessage="1" sqref="A38">
      <formula1>$B$28:$B$30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9" workbookViewId="0">
      <selection activeCell="M32" sqref="M32"/>
    </sheetView>
  </sheetViews>
  <sheetFormatPr defaultColWidth="8.625" defaultRowHeight="16.5"/>
  <cols>
    <col min="1" max="2" width="8.625" style="3"/>
    <col min="3" max="4" width="9.125" style="3" bestFit="1" customWidth="1"/>
    <col min="5" max="5" width="10.875" style="3" bestFit="1" customWidth="1"/>
    <col min="6" max="6" width="8.625" style="3"/>
    <col min="7" max="7" width="9" style="3" customWidth="1"/>
    <col min="8" max="8" width="10.875" style="3" bestFit="1" customWidth="1"/>
    <col min="9" max="16384" width="8.625" style="3"/>
  </cols>
  <sheetData>
    <row r="1" spans="1:9">
      <c r="A1" s="1" t="s">
        <v>0</v>
      </c>
      <c r="B1" s="2" t="s">
        <v>23</v>
      </c>
      <c r="C1" s="2"/>
      <c r="D1" s="2"/>
      <c r="F1" s="4" t="s">
        <v>1</v>
      </c>
      <c r="G1" s="2" t="s">
        <v>24</v>
      </c>
      <c r="H1" s="2"/>
      <c r="I1" s="2"/>
    </row>
    <row r="2" spans="1:9">
      <c r="A2" s="35" t="s">
        <v>2</v>
      </c>
      <c r="B2" s="35" t="s">
        <v>25</v>
      </c>
      <c r="C2" s="35" t="s">
        <v>18</v>
      </c>
      <c r="D2" s="35" t="s">
        <v>6</v>
      </c>
      <c r="F2" s="35" t="s">
        <v>20</v>
      </c>
      <c r="G2" s="35" t="s">
        <v>26</v>
      </c>
      <c r="H2" s="35" t="s">
        <v>21</v>
      </c>
      <c r="I2" s="32" t="s">
        <v>5</v>
      </c>
    </row>
    <row r="3" spans="1:9">
      <c r="A3" s="35" t="s">
        <v>15</v>
      </c>
      <c r="B3" s="35" t="s">
        <v>9</v>
      </c>
      <c r="C3" s="35">
        <v>645</v>
      </c>
      <c r="D3" s="35" t="s">
        <v>27</v>
      </c>
      <c r="F3" s="35" t="s">
        <v>28</v>
      </c>
      <c r="G3" s="35">
        <v>94</v>
      </c>
      <c r="H3" s="33">
        <v>1382000</v>
      </c>
      <c r="I3" s="35"/>
    </row>
    <row r="4" spans="1:9">
      <c r="A4" s="35" t="s">
        <v>14</v>
      </c>
      <c r="B4" s="35" t="s">
        <v>9</v>
      </c>
      <c r="C4" s="35">
        <v>574</v>
      </c>
      <c r="D4" s="35" t="s">
        <v>29</v>
      </c>
      <c r="F4" s="35" t="s">
        <v>30</v>
      </c>
      <c r="G4" s="35">
        <v>156</v>
      </c>
      <c r="H4" s="33">
        <v>1794000</v>
      </c>
      <c r="I4" s="35"/>
    </row>
    <row r="5" spans="1:9">
      <c r="A5" s="35" t="s">
        <v>16</v>
      </c>
      <c r="B5" s="35" t="s">
        <v>9</v>
      </c>
      <c r="C5" s="35">
        <v>429</v>
      </c>
      <c r="D5" s="35" t="s">
        <v>31</v>
      </c>
      <c r="F5" s="35" t="s">
        <v>32</v>
      </c>
      <c r="G5" s="35">
        <v>83</v>
      </c>
      <c r="H5" s="33">
        <v>1652000</v>
      </c>
      <c r="I5" s="35"/>
    </row>
    <row r="6" spans="1:9">
      <c r="A6" s="35" t="s">
        <v>15</v>
      </c>
      <c r="B6" s="35" t="s">
        <v>10</v>
      </c>
      <c r="C6" s="35">
        <v>721</v>
      </c>
      <c r="D6" s="35" t="s">
        <v>22</v>
      </c>
      <c r="F6" s="35" t="s">
        <v>33</v>
      </c>
      <c r="G6" s="35">
        <v>248</v>
      </c>
      <c r="H6" s="33">
        <v>4950000</v>
      </c>
      <c r="I6" s="35"/>
    </row>
    <row r="7" spans="1:9">
      <c r="A7" s="35" t="s">
        <v>14</v>
      </c>
      <c r="B7" s="35" t="s">
        <v>10</v>
      </c>
      <c r="C7" s="35">
        <v>827</v>
      </c>
      <c r="D7" s="35" t="s">
        <v>34</v>
      </c>
      <c r="F7" s="35" t="s">
        <v>35</v>
      </c>
      <c r="G7" s="35">
        <v>77</v>
      </c>
      <c r="H7" s="33">
        <v>1223000</v>
      </c>
      <c r="I7" s="35"/>
    </row>
    <row r="8" spans="1:9">
      <c r="A8" s="35" t="s">
        <v>16</v>
      </c>
      <c r="B8" s="35" t="s">
        <v>10</v>
      </c>
      <c r="C8" s="35">
        <v>704</v>
      </c>
      <c r="D8" s="35" t="s">
        <v>36</v>
      </c>
      <c r="F8" s="35" t="s">
        <v>37</v>
      </c>
      <c r="G8" s="35">
        <v>64</v>
      </c>
      <c r="H8" s="33">
        <v>978000</v>
      </c>
      <c r="I8" s="35"/>
    </row>
    <row r="9" spans="1:9">
      <c r="A9" s="35" t="s">
        <v>15</v>
      </c>
      <c r="B9" s="35" t="s">
        <v>8</v>
      </c>
      <c r="C9" s="35">
        <v>628</v>
      </c>
      <c r="D9" s="35" t="s">
        <v>38</v>
      </c>
      <c r="F9" s="35" t="s">
        <v>39</v>
      </c>
      <c r="G9" s="35">
        <v>85</v>
      </c>
      <c r="H9" s="33">
        <v>2460000</v>
      </c>
      <c r="I9" s="35"/>
    </row>
    <row r="10" spans="1:9">
      <c r="A10" s="35" t="s">
        <v>14</v>
      </c>
      <c r="B10" s="35" t="s">
        <v>8</v>
      </c>
      <c r="C10" s="35">
        <v>699</v>
      </c>
      <c r="D10" s="35" t="s">
        <v>40</v>
      </c>
      <c r="F10" s="35" t="s">
        <v>41</v>
      </c>
      <c r="G10" s="35">
        <v>173</v>
      </c>
      <c r="H10" s="33">
        <v>2961000</v>
      </c>
      <c r="I10" s="35"/>
    </row>
    <row r="11" spans="1:9">
      <c r="A11" s="35" t="s">
        <v>16</v>
      </c>
      <c r="B11" s="35" t="s">
        <v>8</v>
      </c>
      <c r="C11" s="35">
        <v>763</v>
      </c>
      <c r="D11" s="35" t="s">
        <v>42</v>
      </c>
      <c r="F11" s="35" t="s">
        <v>43</v>
      </c>
      <c r="G11" s="35">
        <v>59</v>
      </c>
      <c r="H11" s="33">
        <v>889000</v>
      </c>
      <c r="I11" s="35"/>
    </row>
    <row r="12" spans="1:9">
      <c r="A12" s="41" t="s">
        <v>44</v>
      </c>
      <c r="B12" s="42"/>
      <c r="C12" s="43"/>
      <c r="D12" s="35"/>
      <c r="F12" s="35" t="s">
        <v>45</v>
      </c>
      <c r="G12" s="35">
        <v>67</v>
      </c>
      <c r="H12" s="33">
        <v>1067000</v>
      </c>
      <c r="I12" s="35"/>
    </row>
    <row r="14" spans="1:9">
      <c r="A14" s="4" t="s">
        <v>46</v>
      </c>
      <c r="B14" s="2" t="s">
        <v>47</v>
      </c>
      <c r="C14" s="2"/>
      <c r="D14" s="2"/>
      <c r="F14" s="4" t="s">
        <v>4</v>
      </c>
      <c r="G14" s="2" t="s">
        <v>48</v>
      </c>
      <c r="H14" s="2"/>
    </row>
    <row r="15" spans="1:9">
      <c r="A15" s="35" t="s">
        <v>11</v>
      </c>
      <c r="B15" s="35" t="s">
        <v>7</v>
      </c>
      <c r="C15" s="35" t="s">
        <v>19</v>
      </c>
      <c r="D15" s="35" t="s">
        <v>13</v>
      </c>
      <c r="F15" s="35" t="s">
        <v>17</v>
      </c>
      <c r="G15" s="5" t="s">
        <v>49</v>
      </c>
      <c r="H15" s="6" t="s">
        <v>50</v>
      </c>
    </row>
    <row r="16" spans="1:9">
      <c r="A16" s="35">
        <v>211016</v>
      </c>
      <c r="B16" s="35" t="s">
        <v>51</v>
      </c>
      <c r="C16" s="35" t="s">
        <v>52</v>
      </c>
      <c r="D16" s="35">
        <v>86</v>
      </c>
      <c r="F16" s="35" t="s">
        <v>53</v>
      </c>
      <c r="G16" s="5">
        <v>91</v>
      </c>
      <c r="H16" s="5"/>
    </row>
    <row r="17" spans="1:8">
      <c r="A17" s="35">
        <v>215007</v>
      </c>
      <c r="B17" s="35" t="s">
        <v>54</v>
      </c>
      <c r="C17" s="35" t="s">
        <v>55</v>
      </c>
      <c r="D17" s="35">
        <v>94</v>
      </c>
      <c r="F17" s="35" t="s">
        <v>56</v>
      </c>
      <c r="G17" s="5">
        <v>95</v>
      </c>
      <c r="H17" s="5"/>
    </row>
    <row r="18" spans="1:8">
      <c r="A18" s="35">
        <v>215015</v>
      </c>
      <c r="B18" s="35" t="s">
        <v>54</v>
      </c>
      <c r="C18" s="35" t="s">
        <v>57</v>
      </c>
      <c r="D18" s="35">
        <v>75</v>
      </c>
      <c r="F18" s="35" t="s">
        <v>58</v>
      </c>
      <c r="G18" s="5">
        <v>86</v>
      </c>
      <c r="H18" s="5"/>
    </row>
    <row r="19" spans="1:8">
      <c r="A19" s="35">
        <v>211025</v>
      </c>
      <c r="B19" s="35" t="s">
        <v>51</v>
      </c>
      <c r="C19" s="35" t="s">
        <v>59</v>
      </c>
      <c r="D19" s="35">
        <v>81</v>
      </c>
      <c r="F19" s="35" t="s">
        <v>60</v>
      </c>
      <c r="G19" s="5">
        <v>86</v>
      </c>
      <c r="H19" s="5"/>
    </row>
    <row r="20" spans="1:8">
      <c r="A20" s="35">
        <v>211031</v>
      </c>
      <c r="B20" s="35" t="s">
        <v>51</v>
      </c>
      <c r="C20" s="35" t="s">
        <v>61</v>
      </c>
      <c r="D20" s="35">
        <v>96</v>
      </c>
      <c r="F20" s="35" t="s">
        <v>62</v>
      </c>
      <c r="G20" s="5">
        <v>98</v>
      </c>
      <c r="H20" s="5"/>
    </row>
    <row r="21" spans="1:8">
      <c r="A21" s="35">
        <v>215064</v>
      </c>
      <c r="B21" s="35" t="s">
        <v>54</v>
      </c>
      <c r="C21" s="35" t="s">
        <v>63</v>
      </c>
      <c r="D21" s="35">
        <v>88</v>
      </c>
      <c r="F21" s="35" t="s">
        <v>64</v>
      </c>
      <c r="G21" s="5">
        <v>90</v>
      </c>
      <c r="H21" s="5"/>
    </row>
    <row r="22" spans="1:8">
      <c r="A22" s="35">
        <v>211046</v>
      </c>
      <c r="B22" s="35" t="s">
        <v>51</v>
      </c>
      <c r="C22" s="35" t="s">
        <v>65</v>
      </c>
      <c r="D22" s="35">
        <v>79</v>
      </c>
      <c r="F22" s="35" t="s">
        <v>66</v>
      </c>
      <c r="G22" s="5">
        <v>86</v>
      </c>
      <c r="H22" s="5"/>
    </row>
    <row r="23" spans="1:8">
      <c r="A23" s="35">
        <v>215089</v>
      </c>
      <c r="B23" s="35" t="s">
        <v>54</v>
      </c>
      <c r="C23" s="35" t="s">
        <v>67</v>
      </c>
      <c r="D23" s="35">
        <v>67</v>
      </c>
      <c r="F23" s="35" t="s">
        <v>68</v>
      </c>
      <c r="G23" s="5">
        <v>94</v>
      </c>
      <c r="H23" s="5"/>
    </row>
    <row r="24" spans="1:8">
      <c r="A24" s="41" t="s">
        <v>69</v>
      </c>
      <c r="B24" s="42"/>
      <c r="C24" s="43"/>
      <c r="D24" s="35"/>
      <c r="F24" s="35" t="s">
        <v>70</v>
      </c>
      <c r="G24" s="5">
        <v>88</v>
      </c>
      <c r="H24" s="5"/>
    </row>
    <row r="26" spans="1:8">
      <c r="A26" s="10" t="s">
        <v>71</v>
      </c>
      <c r="B26" s="8" t="s">
        <v>72</v>
      </c>
      <c r="C26" s="8"/>
      <c r="D26" s="8"/>
      <c r="E26" s="8"/>
      <c r="F26" s="9"/>
    </row>
    <row r="27" spans="1:8">
      <c r="A27" s="11" t="s">
        <v>73</v>
      </c>
      <c r="B27" s="11" t="s">
        <v>74</v>
      </c>
      <c r="C27" s="11" t="s">
        <v>12</v>
      </c>
      <c r="D27" s="11" t="s">
        <v>3</v>
      </c>
      <c r="E27" s="11" t="s">
        <v>75</v>
      </c>
      <c r="F27" s="9"/>
    </row>
    <row r="28" spans="1:8">
      <c r="A28" s="11" t="s">
        <v>76</v>
      </c>
      <c r="B28" s="11" t="s">
        <v>77</v>
      </c>
      <c r="C28" s="13">
        <v>3900</v>
      </c>
      <c r="D28" s="13">
        <v>116</v>
      </c>
      <c r="E28" s="13">
        <v>452400</v>
      </c>
      <c r="F28" s="9"/>
    </row>
    <row r="29" spans="1:8">
      <c r="A29" s="11" t="s">
        <v>78</v>
      </c>
      <c r="B29" s="11" t="s">
        <v>79</v>
      </c>
      <c r="C29" s="13">
        <v>4600</v>
      </c>
      <c r="D29" s="13">
        <v>128</v>
      </c>
      <c r="E29" s="13">
        <v>588800</v>
      </c>
      <c r="F29" s="9"/>
    </row>
    <row r="30" spans="1:8">
      <c r="A30" s="11" t="s">
        <v>78</v>
      </c>
      <c r="B30" s="11" t="s">
        <v>80</v>
      </c>
      <c r="C30" s="13">
        <v>9800</v>
      </c>
      <c r="D30" s="13">
        <v>88</v>
      </c>
      <c r="E30" s="13">
        <v>862400</v>
      </c>
      <c r="F30" s="9"/>
    </row>
    <row r="31" spans="1:8">
      <c r="A31" s="11" t="s">
        <v>81</v>
      </c>
      <c r="B31" s="11" t="s">
        <v>82</v>
      </c>
      <c r="C31" s="13">
        <v>6700</v>
      </c>
      <c r="D31" s="13">
        <v>123</v>
      </c>
      <c r="E31" s="13">
        <v>824100</v>
      </c>
      <c r="F31" s="9"/>
    </row>
    <row r="32" spans="1:8">
      <c r="A32" s="11" t="s">
        <v>78</v>
      </c>
      <c r="B32" s="11" t="s">
        <v>83</v>
      </c>
      <c r="C32" s="13">
        <v>8800</v>
      </c>
      <c r="D32" s="13">
        <v>94</v>
      </c>
      <c r="E32" s="13">
        <v>827200</v>
      </c>
      <c r="F32" s="9"/>
    </row>
    <row r="33" spans="1:8">
      <c r="A33" s="11" t="s">
        <v>81</v>
      </c>
      <c r="B33" s="11" t="s">
        <v>84</v>
      </c>
      <c r="C33" s="13">
        <v>9500</v>
      </c>
      <c r="D33" s="13">
        <v>157</v>
      </c>
      <c r="E33" s="13">
        <v>1491500</v>
      </c>
      <c r="F33" s="38" t="s">
        <v>85</v>
      </c>
    </row>
    <row r="34" spans="1:8">
      <c r="A34" s="11" t="s">
        <v>76</v>
      </c>
      <c r="B34" s="11" t="s">
        <v>86</v>
      </c>
      <c r="C34" s="13">
        <v>4500</v>
      </c>
      <c r="D34" s="13">
        <v>167</v>
      </c>
      <c r="E34" s="13">
        <v>751500</v>
      </c>
      <c r="F34" s="11" t="s">
        <v>299</v>
      </c>
    </row>
    <row r="35" spans="1:8">
      <c r="A35" s="44" t="s">
        <v>87</v>
      </c>
      <c r="B35" s="45"/>
      <c r="C35" s="45"/>
      <c r="D35" s="46"/>
      <c r="E35" s="13">
        <f>ROUNDUP(DSUM(A27:E34,5,F34:F35),-3)</f>
        <v>2279000</v>
      </c>
      <c r="F35" s="11" t="s">
        <v>300</v>
      </c>
    </row>
    <row r="38" spans="1:8">
      <c r="H38" s="15"/>
    </row>
  </sheetData>
  <mergeCells count="3">
    <mergeCell ref="A12:C12"/>
    <mergeCell ref="A24:C24"/>
    <mergeCell ref="A35:D3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수학삼각-1</vt:lpstr>
      <vt:lpstr>수학삼각-2</vt:lpstr>
      <vt:lpstr>수학삼각-3</vt:lpstr>
      <vt:lpstr>수학삼각-4</vt:lpstr>
      <vt:lpstr>수학삼각-5</vt:lpstr>
      <vt:lpstr>수학삼각-6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User1</cp:lastModifiedBy>
  <dcterms:created xsi:type="dcterms:W3CDTF">2020-06-09T06:09:27Z</dcterms:created>
  <dcterms:modified xsi:type="dcterms:W3CDTF">2025-11-17T10:39:03Z</dcterms:modified>
</cp:coreProperties>
</file>