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시나공 1급총정리\길벗컴활1급총정리_update_20250108\엑셀\기능\"/>
    </mc:Choice>
  </mc:AlternateContent>
  <xr:revisionPtr revIDLastSave="0" documentId="8_{2C3CB203-F698-487B-AE56-6033EEAEE9B7}" xr6:coauthVersionLast="47" xr6:coauthVersionMax="47" xr10:uidLastSave="{00000000-0000-0000-0000-000000000000}"/>
  <bookViews>
    <workbookView xWindow="-48" yWindow="-48" windowWidth="23136" windowHeight="12456" tabRatio="797" firstSheet="4" activeTab="9" xr2:uid="{2C9FD23D-489E-46B0-AE07-6280096D8FF1}"/>
  </bookViews>
  <sheets>
    <sheet name="합격포인트_01_유형1~8" sheetId="1" r:id="rId1"/>
    <sheet name="01_체크체크_①~⑧" sheetId="2" r:id="rId2"/>
    <sheet name="02_유형1~6" sheetId="3" r:id="rId3"/>
    <sheet name="02_체크체크_①~⑥" sheetId="4" r:id="rId4"/>
    <sheet name="03_유형1~6" sheetId="5" r:id="rId5"/>
    <sheet name="03_체크체크_①~⑥" sheetId="6" r:id="rId6"/>
    <sheet name="04_유형1~5" sheetId="7" r:id="rId7"/>
    <sheet name="04_체크체크_①~⑤" sheetId="8" r:id="rId8"/>
    <sheet name="05_유형1~2" sheetId="9" r:id="rId9"/>
    <sheet name="06_유형1~3" sheetId="10" r:id="rId10"/>
    <sheet name="06_체크체크_①~⑤" sheetId="11" r:id="rId11"/>
    <sheet name="대표기출문제_기출1~1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10" l="1" a="1"/>
  <c r="B31" i="10" s="1"/>
  <c r="B30" i="10" a="1"/>
  <c r="B30" i="10" s="1"/>
  <c r="B28" i="10" a="1"/>
  <c r="B28" i="10" s="1"/>
  <c r="B27" i="10" a="1"/>
  <c r="B27" i="10" s="1"/>
  <c r="B21" i="10" a="1"/>
  <c r="B21" i="10" s="1"/>
  <c r="B20" i="10" a="1"/>
  <c r="B20" i="10" s="1"/>
  <c r="B16" i="10" a="1"/>
  <c r="B16" i="10" s="1"/>
  <c r="B17" i="10" a="1"/>
  <c r="B17" i="10" s="1"/>
  <c r="B14" i="10" a="1"/>
  <c r="B14" i="10" s="1"/>
  <c r="B13" i="10" a="1"/>
  <c r="B13" i="10" s="1"/>
  <c r="F2" i="11"/>
  <c r="F3" i="11"/>
  <c r="F4" i="11"/>
  <c r="F5" i="11"/>
  <c r="F6" i="11"/>
  <c r="F7" i="11"/>
  <c r="F8" i="11"/>
  <c r="F9" i="11"/>
  <c r="F10" i="11"/>
  <c r="F11" i="11"/>
  <c r="F12" i="11"/>
  <c r="F13" i="11"/>
  <c r="F2" i="8"/>
  <c r="F3" i="8"/>
  <c r="F4" i="8"/>
  <c r="F5" i="8"/>
  <c r="F6" i="8"/>
  <c r="F7" i="8"/>
  <c r="F8" i="8"/>
  <c r="F9" i="8"/>
  <c r="F10" i="8"/>
  <c r="F11" i="8"/>
  <c r="F12" i="8"/>
  <c r="F13" i="8"/>
  <c r="F2" i="6"/>
  <c r="F3" i="6"/>
  <c r="F4" i="6"/>
  <c r="F5" i="6"/>
  <c r="F6" i="6"/>
  <c r="F7" i="6"/>
  <c r="F8" i="6"/>
  <c r="F9" i="6"/>
  <c r="F10" i="6"/>
  <c r="F11" i="6"/>
  <c r="F12" i="6"/>
  <c r="F13" i="6"/>
  <c r="F2" i="4"/>
  <c r="F3" i="4"/>
  <c r="F4" i="4"/>
  <c r="F5" i="4"/>
  <c r="F6" i="4"/>
  <c r="F7" i="4"/>
  <c r="F8" i="4"/>
  <c r="F9" i="4"/>
  <c r="F10" i="4"/>
  <c r="F11" i="4"/>
  <c r="F12" i="4"/>
  <c r="F13" i="4"/>
  <c r="F2" i="2"/>
  <c r="F3" i="2"/>
  <c r="F4" i="2"/>
  <c r="F5" i="2"/>
  <c r="F6" i="2"/>
  <c r="F7" i="2"/>
  <c r="F8" i="2"/>
  <c r="F9" i="2"/>
  <c r="F10" i="2"/>
  <c r="F11" i="2"/>
  <c r="F12" i="2"/>
  <c r="F1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<sst xmlns="http://schemas.openxmlformats.org/spreadsheetml/2006/main" count="494" uniqueCount="107">
  <si>
    <t>국민카드</t>
  </si>
  <si>
    <t>인터넷A팀</t>
  </si>
  <si>
    <t>농협카드</t>
  </si>
  <si>
    <t>인터넷B팀</t>
  </si>
  <si>
    <t>인터넷C팀</t>
  </si>
  <si>
    <t>카드종류</t>
  </si>
  <si>
    <t>적립률</t>
  </si>
  <si>
    <t>결제여부</t>
  </si>
  <si>
    <t>숙박</t>
  </si>
  <si>
    <t>인원</t>
  </si>
  <si>
    <t>판매처</t>
  </si>
  <si>
    <t>판매일</t>
  </si>
  <si>
    <t>결제금액</t>
  </si>
  <si>
    <t>완료</t>
  </si>
  <si>
    <t>리조트</t>
  </si>
  <si>
    <t>예정</t>
  </si>
  <si>
    <t>호텔</t>
  </si>
  <si>
    <t>홈쇼핑C팀</t>
  </si>
  <si>
    <t>펜션</t>
  </si>
  <si>
    <t>홈쇼핑A팀</t>
  </si>
  <si>
    <t>개수</t>
  </si>
  <si>
    <t>가공일</t>
  </si>
  <si>
    <t>가공품명</t>
  </si>
  <si>
    <t>가공팀</t>
  </si>
  <si>
    <t>제조원가</t>
  </si>
  <si>
    <t>수량</t>
  </si>
  <si>
    <t>매출액</t>
  </si>
  <si>
    <t>참치</t>
  </si>
  <si>
    <t>꽁치</t>
  </si>
  <si>
    <t>닭가슴살</t>
  </si>
  <si>
    <t>번데기</t>
  </si>
  <si>
    <t>서울A팀</t>
  </si>
  <si>
    <t>서울B팀</t>
  </si>
  <si>
    <t>인천A팀</t>
  </si>
  <si>
    <t>인천B팀</t>
  </si>
  <si>
    <t>합계</t>
  </si>
  <si>
    <t>평균</t>
  </si>
  <si>
    <t>최대값</t>
  </si>
  <si>
    <t>최소값</t>
  </si>
  <si>
    <t>찾기</t>
  </si>
  <si>
    <t>[표1]</t>
  </si>
  <si>
    <t>성명</t>
  </si>
  <si>
    <t>직업</t>
  </si>
  <si>
    <t>신청일</t>
  </si>
  <si>
    <t>성별</t>
  </si>
  <si>
    <t>구매건수</t>
  </si>
  <si>
    <t>구매금액</t>
  </si>
  <si>
    <t>구입코드</t>
  </si>
  <si>
    <t>대출금액</t>
  </si>
  <si>
    <t>고광섭</t>
  </si>
  <si>
    <t>자영업</t>
  </si>
  <si>
    <t>남</t>
  </si>
  <si>
    <t>J21K</t>
  </si>
  <si>
    <t>권창영</t>
  </si>
  <si>
    <t>회사원</t>
  </si>
  <si>
    <t>H33K</t>
  </si>
  <si>
    <t>김동진</t>
  </si>
  <si>
    <t>공무원</t>
  </si>
  <si>
    <t>K95L</t>
  </si>
  <si>
    <t>김병준</t>
  </si>
  <si>
    <t>J32K</t>
  </si>
  <si>
    <t>김영희</t>
  </si>
  <si>
    <t>여</t>
  </si>
  <si>
    <t>J35L</t>
  </si>
  <si>
    <t>김은조</t>
  </si>
  <si>
    <t>Y46L</t>
  </si>
  <si>
    <t>마동탁</t>
  </si>
  <si>
    <t>J71K</t>
  </si>
  <si>
    <t>서현명</t>
  </si>
  <si>
    <t>K54L</t>
  </si>
  <si>
    <t>정수만</t>
  </si>
  <si>
    <t>H69L</t>
  </si>
  <si>
    <t>정종수</t>
  </si>
  <si>
    <t>J45L</t>
  </si>
  <si>
    <t>채경찬</t>
  </si>
  <si>
    <t>H12L</t>
  </si>
  <si>
    <t>하민지</t>
  </si>
  <si>
    <t>J78L</t>
  </si>
  <si>
    <t>[표2]</t>
  </si>
  <si>
    <t>합계/인원수</t>
  </si>
  <si>
    <t>개수</t>
    <phoneticPr fontId="3" type="noConversion"/>
  </si>
  <si>
    <t>판매방법별순위</t>
    <phoneticPr fontId="3" type="noConversion"/>
  </si>
  <si>
    <t>지역별순위</t>
    <phoneticPr fontId="3" type="noConversion"/>
  </si>
  <si>
    <t>max . If</t>
    <phoneticPr fontId="3" type="noConversion"/>
  </si>
  <si>
    <t>max</t>
    <phoneticPr fontId="3" type="noConversion"/>
  </si>
  <si>
    <t>=MAX(IF((A2:A9="국민카드"),H2:H9))</t>
    <phoneticPr fontId="3" type="noConversion"/>
  </si>
  <si>
    <t>=MAX((A2:A9="국민카드")*H2:H9)</t>
    <phoneticPr fontId="3" type="noConversion"/>
  </si>
  <si>
    <t>match.max.if</t>
    <phoneticPr fontId="3" type="noConversion"/>
  </si>
  <si>
    <t>match.max</t>
    <phoneticPr fontId="3" type="noConversion"/>
  </si>
  <si>
    <t>=MATCH(MAX((A2:A9="국민카드")*H2:H9),(A2:A9="국민카드")*H2:H9,0)</t>
    <phoneticPr fontId="3" type="noConversion"/>
  </si>
  <si>
    <t>=MATCH(MAX(IF((A2:A9="국민카드"),H2:H9)),(A2:A9="국민카드")*H2:H9,0)</t>
    <phoneticPr fontId="3" type="noConversion"/>
  </si>
  <si>
    <t>min . If</t>
    <phoneticPr fontId="3" type="noConversion"/>
  </si>
  <si>
    <t>min</t>
    <phoneticPr fontId="3" type="noConversion"/>
  </si>
  <si>
    <t>match,min,if</t>
    <phoneticPr fontId="3" type="noConversion"/>
  </si>
  <si>
    <t>match. Min</t>
    <phoneticPr fontId="3" type="noConversion"/>
  </si>
  <si>
    <t>=MIN(IF((C2:C9="완료"),E2:E9))</t>
    <phoneticPr fontId="3" type="noConversion"/>
  </si>
  <si>
    <t>=MIN((C2:C9="완료")*E2:E9)</t>
    <phoneticPr fontId="3" type="noConversion"/>
  </si>
  <si>
    <t>값이 다른이유?</t>
    <phoneticPr fontId="3" type="noConversion"/>
  </si>
  <si>
    <t>당연히 값이다름</t>
    <phoneticPr fontId="3" type="noConversion"/>
  </si>
  <si>
    <t>large.if</t>
    <phoneticPr fontId="3" type="noConversion"/>
  </si>
  <si>
    <t>large</t>
    <phoneticPr fontId="3" type="noConversion"/>
  </si>
  <si>
    <t>match.large.if</t>
    <phoneticPr fontId="3" type="noConversion"/>
  </si>
  <si>
    <t>match.large</t>
    <phoneticPr fontId="3" type="noConversion"/>
  </si>
  <si>
    <t>=LARGE((C2:C9="완료")*E2:E9,2)</t>
    <phoneticPr fontId="3" type="noConversion"/>
  </si>
  <si>
    <t>=LARGE(IF((C2:C9="완료"),E2:E9),2)</t>
    <phoneticPr fontId="3" type="noConversion"/>
  </si>
  <si>
    <t>=MATCH(LARGE(IF((C2:C9="완료"),E2:E9),2),(C2:C9="완료")*E2:E9,0)</t>
    <phoneticPr fontId="3" type="noConversion"/>
  </si>
  <si>
    <t>=MATCH(LARGE((C2:C9="완료")*E2:E9,2),(C2:C9="완료")*E2:E9,0)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</si>
</sst>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.0%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/>
  </cellStyleXfs>
  <cellXfs count="5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3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3" applyFont="1"/>
    <xf numFmtId="0" fontId="5" fillId="0" borderId="0" xfId="3" applyFont="1"/>
    <xf numFmtId="0" fontId="2" fillId="2" borderId="1" xfId="0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/>
    </xf>
    <xf numFmtId="41" fontId="0" fillId="0" borderId="1" xfId="0" applyNumberFormat="1" applyBorder="1" applyAlignment="1">
      <alignment horizontal="center" vertical="center"/>
    </xf>
    <xf numFmtId="41" fontId="2" fillId="0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14" fontId="0" fillId="0" borderId="1" xfId="1" applyNumberFormat="1" applyFont="1" applyBorder="1" applyAlignment="1">
      <alignment horizontal="center" vertical="center"/>
    </xf>
    <xf numFmtId="41" fontId="0" fillId="0" borderId="1" xfId="2" applyNumberFormat="1" applyFont="1" applyBorder="1">
      <alignment vertical="center"/>
    </xf>
    <xf numFmtId="0" fontId="6" fillId="0" borderId="0" xfId="0" applyFont="1" applyAlignment="1"/>
    <xf numFmtId="176" fontId="0" fillId="0" borderId="0" xfId="0" applyNumberFormat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0" borderId="4" xfId="2" applyNumberFormat="1" applyFont="1" applyBorder="1" applyAlignment="1">
      <alignment horizontal="center"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3" borderId="13" xfId="0" applyFill="1" applyBorder="1" applyAlignment="1">
      <alignment horizontal="center" vertical="center"/>
    </xf>
    <xf numFmtId="41" fontId="0" fillId="0" borderId="11" xfId="1" applyFont="1" applyBorder="1">
      <alignment vertical="center"/>
    </xf>
    <xf numFmtId="41" fontId="0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0" xfId="1" quotePrefix="1" applyFont="1">
      <alignment vertical="center"/>
    </xf>
    <xf numFmtId="0" fontId="0" fillId="0" borderId="0" xfId="0" quotePrefix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6" borderId="0" xfId="0" applyFill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 2" xfId="3" xr:uid="{236D2215-DD6E-47B1-ABE8-C852801A7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358140</xdr:colOff>
      <xdr:row>19</xdr:row>
      <xdr:rowOff>76200</xdr:rowOff>
    </xdr:from>
    <xdr:to>
      <xdr:col>6</xdr:col>
      <xdr:colOff>716280</xdr:colOff>
      <xdr:row>19</xdr:row>
      <xdr:rowOff>198120</xdr:rowOff>
    </xdr:to>
    <xdr:cxnSp macro="">
      <xdr:nvCxnSpPr>
        <xdr:cNvPr id="3" name="직선 연결선 2">
          <a:extLst>
            <a:ext uri="{FF2B5EF4-FFF2-40B4-BE49-F238E27FC236}">
              <a16:creationId xmlns:a16="http://schemas.microsoft.com/office/drawing/2014/main" id="{8E02745E-FD20-46EE-87D9-06A7BF931EB8}"/>
            </a:ext>
          </a:extLst>
        </xdr:cNvPr>
        <xdr:cNvCxnSpPr/>
      </xdr:nvCxnSpPr>
      <xdr:spPr>
        <a:xfrm>
          <a:off x="4846320" y="4274820"/>
          <a:ext cx="358140" cy="1219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396240</xdr:colOff>
      <xdr:row>19</xdr:row>
      <xdr:rowOff>213360</xdr:rowOff>
    </xdr:from>
    <xdr:to>
      <xdr:col>6</xdr:col>
      <xdr:colOff>708660</xdr:colOff>
      <xdr:row>20</xdr:row>
      <xdr:rowOff>144780</xdr:rowOff>
    </xdr:to>
    <xdr:cxnSp macro="">
      <xdr:nvCxnSpPr>
        <xdr:cNvPr id="5" name="직선 연결선 4">
          <a:extLst>
            <a:ext uri="{FF2B5EF4-FFF2-40B4-BE49-F238E27FC236}">
              <a16:creationId xmlns:a16="http://schemas.microsoft.com/office/drawing/2014/main" id="{4BB783FF-9F3E-4914-94B8-BDE2ECAFB8C9}"/>
            </a:ext>
          </a:extLst>
        </xdr:cNvPr>
        <xdr:cNvCxnSpPr/>
      </xdr:nvCxnSpPr>
      <xdr:spPr>
        <a:xfrm flipV="1">
          <a:off x="4884420" y="4411980"/>
          <a:ext cx="312420" cy="15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9250-E4CB-4EE1-AF7C-CE66117DDFB1}">
  <dimension ref="A1:I11"/>
  <sheetViews>
    <sheetView workbookViewId="0"/>
  </sheetViews>
  <sheetFormatPr defaultRowHeight="17.399999999999999" x14ac:dyDescent="0.4"/>
  <cols>
    <col min="2" max="2" width="7.19921875" customWidth="1"/>
    <col min="3" max="3" width="9" bestFit="1" customWidth="1"/>
    <col min="4" max="5" width="7.19921875" customWidth="1"/>
    <col min="6" max="6" width="10.8984375" bestFit="1" customWidth="1"/>
    <col min="7" max="7" width="11.09765625" bestFit="1" customWidth="1"/>
    <col min="8" max="8" width="10.8984375" bestFit="1" customWidth="1"/>
    <col min="9" max="9" width="15.09765625" bestFit="1" customWidth="1"/>
  </cols>
  <sheetData>
    <row r="1" spans="1:9" x14ac:dyDescent="0.4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1" t="s">
        <v>12</v>
      </c>
      <c r="I1" s="41" t="s">
        <v>81</v>
      </c>
    </row>
    <row r="2" spans="1:9" x14ac:dyDescent="0.4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16">
        <v>350000</v>
      </c>
      <c r="I2" s="2"/>
    </row>
    <row r="3" spans="1:9" x14ac:dyDescent="0.4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16">
        <v>550000</v>
      </c>
      <c r="I3" s="2"/>
    </row>
    <row r="4" spans="1:9" x14ac:dyDescent="0.4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16">
        <v>153000</v>
      </c>
      <c r="I4" s="2"/>
    </row>
    <row r="5" spans="1:9" x14ac:dyDescent="0.4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44321</v>
      </c>
      <c r="H5" s="16">
        <v>100000</v>
      </c>
      <c r="I5" s="2"/>
    </row>
    <row r="6" spans="1:9" x14ac:dyDescent="0.4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16">
        <v>490000</v>
      </c>
      <c r="I6" s="2"/>
    </row>
    <row r="7" spans="1:9" x14ac:dyDescent="0.4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16">
        <v>1540000</v>
      </c>
      <c r="I7" s="2"/>
    </row>
    <row r="8" spans="1:9" x14ac:dyDescent="0.4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16">
        <v>580000</v>
      </c>
      <c r="I8" s="2"/>
    </row>
    <row r="9" spans="1:9" x14ac:dyDescent="0.4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16">
        <v>1050000</v>
      </c>
      <c r="I9" s="2"/>
    </row>
    <row r="10" spans="1:9" x14ac:dyDescent="0.4">
      <c r="A10" s="8"/>
      <c r="B10" s="9"/>
      <c r="C10" s="8"/>
      <c r="D10" s="10"/>
      <c r="E10" s="11"/>
    </row>
    <row r="11" spans="1:9" x14ac:dyDescent="0.4">
      <c r="A11" s="12" t="s">
        <v>20</v>
      </c>
      <c r="B11" s="1"/>
      <c r="C11" s="1"/>
      <c r="D11" s="1"/>
      <c r="E11" s="13"/>
      <c r="F11" s="2"/>
      <c r="G11" s="2"/>
      <c r="H11" s="2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D9BF-D1D9-41A7-B680-756F3D660C61}">
  <dimension ref="A1:I31"/>
  <sheetViews>
    <sheetView tabSelected="1" workbookViewId="0">
      <pane ySplit="9" topLeftCell="A10" activePane="bottomLeft" state="frozen"/>
      <selection pane="bottomLeft" activeCell="B32" sqref="B32"/>
    </sheetView>
  </sheetViews>
  <sheetFormatPr defaultRowHeight="17.399999999999999" x14ac:dyDescent="0.4"/>
  <cols>
    <col min="1" max="1" width="11.59765625" bestFit="1" customWidth="1"/>
    <col min="2" max="2" width="10.69921875" bestFit="1" customWidth="1"/>
    <col min="3" max="3" width="11.09765625" bestFit="1" customWidth="1"/>
    <col min="4" max="4" width="7.69921875" customWidth="1"/>
    <col min="5" max="5" width="6.8984375" customWidth="1"/>
    <col min="6" max="6" width="10.8984375" customWidth="1"/>
    <col min="7" max="7" width="11.09765625" bestFit="1" customWidth="1"/>
    <col min="8" max="8" width="10.8984375" bestFit="1" customWidth="1"/>
  </cols>
  <sheetData>
    <row r="1" spans="1:8" x14ac:dyDescent="0.4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 x14ac:dyDescent="0.4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 x14ac:dyDescent="0.4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 x14ac:dyDescent="0.4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 x14ac:dyDescent="0.4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 x14ac:dyDescent="0.4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 x14ac:dyDescent="0.4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 x14ac:dyDescent="0.4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 x14ac:dyDescent="0.4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 x14ac:dyDescent="0.4">
      <c r="A10" s="8"/>
      <c r="B10" s="9"/>
      <c r="C10" s="8"/>
      <c r="D10" s="10"/>
    </row>
    <row r="11" spans="1:8" x14ac:dyDescent="0.4">
      <c r="A11" s="12" t="s">
        <v>39</v>
      </c>
      <c r="B11" s="2"/>
      <c r="C11" s="18"/>
      <c r="D11" s="16"/>
    </row>
    <row r="13" spans="1:8" x14ac:dyDescent="0.4">
      <c r="A13" s="44" t="s">
        <v>83</v>
      </c>
      <c r="B13" s="42" cm="1">
        <f t="array" ref="B13">MAX(IF((A2:A9="국민카드"),H2:H9))</f>
        <v>1540000</v>
      </c>
      <c r="D13" s="42" t="s">
        <v>85</v>
      </c>
    </row>
    <row r="14" spans="1:8" x14ac:dyDescent="0.4">
      <c r="A14" s="44" t="s">
        <v>84</v>
      </c>
      <c r="B14" s="42" cm="1">
        <f t="array" ref="B14">MAX((A2:A9="국민카드")*H2:H9)</f>
        <v>1540000</v>
      </c>
      <c r="D14" s="42" t="s">
        <v>86</v>
      </c>
    </row>
    <row r="15" spans="1:8" x14ac:dyDescent="0.4">
      <c r="A15" s="44"/>
    </row>
    <row r="16" spans="1:8" x14ac:dyDescent="0.4">
      <c r="A16" s="44" t="s">
        <v>87</v>
      </c>
      <c r="B16" s="43" cm="1">
        <f t="array" ref="B16">MATCH(MAX(IF((A2:A9="국민카드"),H2:H9)),(A2:A9="국민카드")*H2:H9,0)</f>
        <v>6</v>
      </c>
      <c r="D16" s="43" t="s">
        <v>90</v>
      </c>
    </row>
    <row r="17" spans="1:9" x14ac:dyDescent="0.4">
      <c r="A17" s="44" t="s">
        <v>88</v>
      </c>
      <c r="B17" s="43" cm="1">
        <f t="array" ref="B17">MATCH(MAX((A2:A9="국민카드")*H2:H9),(A2:A9="국민카드")*H2:H9,0)</f>
        <v>6</v>
      </c>
      <c r="D17" s="43" t="s">
        <v>89</v>
      </c>
    </row>
    <row r="19" spans="1:9" ht="18" thickBot="1" x14ac:dyDescent="0.45"/>
    <row r="20" spans="1:9" x14ac:dyDescent="0.4">
      <c r="A20" s="45" t="s">
        <v>91</v>
      </c>
      <c r="B20" s="43" cm="1">
        <f t="array" ref="B20">MIN(IF((C2:C9="완료"),E2:E9))</f>
        <v>4</v>
      </c>
      <c r="D20" s="43" t="s">
        <v>95</v>
      </c>
      <c r="H20" s="46" t="s">
        <v>97</v>
      </c>
      <c r="I20" s="47"/>
    </row>
    <row r="21" spans="1:9" ht="18" thickBot="1" x14ac:dyDescent="0.45">
      <c r="A21" s="45" t="s">
        <v>92</v>
      </c>
      <c r="B21" s="43" cm="1">
        <f t="array" ref="B21">MIN((C2:C9="완료")*E2:E9)</f>
        <v>0</v>
      </c>
      <c r="D21" s="43" t="s">
        <v>96</v>
      </c>
      <c r="H21" s="48"/>
      <c r="I21" s="49"/>
    </row>
    <row r="22" spans="1:9" x14ac:dyDescent="0.4">
      <c r="A22" s="45"/>
    </row>
    <row r="23" spans="1:9" x14ac:dyDescent="0.4">
      <c r="A23" s="45" t="s">
        <v>93</v>
      </c>
      <c r="C23" t="s">
        <v>98</v>
      </c>
    </row>
    <row r="24" spans="1:9" x14ac:dyDescent="0.4">
      <c r="A24" s="45" t="s">
        <v>94</v>
      </c>
    </row>
    <row r="27" spans="1:9" x14ac:dyDescent="0.4">
      <c r="A27" s="50" t="s">
        <v>99</v>
      </c>
      <c r="B27" s="43" cm="1">
        <f t="array" ref="B27">LARGE(IF((C2:C9="완료"),E2:E9),2)</f>
        <v>35</v>
      </c>
      <c r="D27" s="43" t="s">
        <v>104</v>
      </c>
    </row>
    <row r="28" spans="1:9" x14ac:dyDescent="0.4">
      <c r="A28" s="50" t="s">
        <v>100</v>
      </c>
      <c r="B28" s="43" cm="1">
        <f t="array" ref="B28">LARGE((C2:C9="완료")*E2:E9,2)</f>
        <v>35</v>
      </c>
      <c r="D28" s="43" t="s">
        <v>103</v>
      </c>
    </row>
    <row r="29" spans="1:9" x14ac:dyDescent="0.4">
      <c r="A29" s="50"/>
      <c r="D29" s="43"/>
    </row>
    <row r="30" spans="1:9" x14ac:dyDescent="0.4">
      <c r="A30" s="50" t="s">
        <v>101</v>
      </c>
      <c r="B30" s="43" cm="1">
        <f t="array" ref="B30">MATCH(LARGE(IF((C2:C9="완료"),E2:E9),2),(C2:C9="완료")*E2:E9,0)</f>
        <v>6</v>
      </c>
      <c r="D30" s="43" t="s">
        <v>105</v>
      </c>
    </row>
    <row r="31" spans="1:9" x14ac:dyDescent="0.4">
      <c r="A31" s="50" t="s">
        <v>102</v>
      </c>
      <c r="B31" s="43" cm="1">
        <f t="array" ref="B31">MATCH(LARGE((C2:C9="완료")*E2:E9,2),(C2:C9="완료")*E2:E9,0)</f>
        <v>6</v>
      </c>
      <c r="D31" s="43" t="s">
        <v>106</v>
      </c>
    </row>
  </sheetData>
  <mergeCells count="1">
    <mergeCell ref="H20:I2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8B9DC-2694-4D24-9B15-C9989B90F594}">
  <sheetPr>
    <tabColor theme="9" tint="0.59999389629810485"/>
  </sheetPr>
  <dimension ref="A1:F16"/>
  <sheetViews>
    <sheetView workbookViewId="0">
      <selection activeCell="D12" sqref="D12"/>
    </sheetView>
  </sheetViews>
  <sheetFormatPr defaultRowHeight="17.399999999999999" x14ac:dyDescent="0.4"/>
  <cols>
    <col min="1" max="1" width="11.09765625" bestFit="1" customWidth="1"/>
    <col min="2" max="2" width="11.8984375" bestFit="1" customWidth="1"/>
    <col min="3" max="3" width="11.09765625" bestFit="1" customWidth="1"/>
    <col min="4" max="4" width="12.3984375" bestFit="1" customWidth="1"/>
    <col min="5" max="5" width="8.3984375" bestFit="1" customWidth="1"/>
    <col min="6" max="6" width="11.8984375" bestFit="1" customWidth="1"/>
  </cols>
  <sheetData>
    <row r="1" spans="1:6" x14ac:dyDescent="0.4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</row>
    <row r="2" spans="1:6" x14ac:dyDescent="0.4">
      <c r="A2" s="6">
        <v>44294</v>
      </c>
      <c r="B2" s="2" t="s">
        <v>27</v>
      </c>
      <c r="C2" s="2" t="s">
        <v>31</v>
      </c>
      <c r="D2" s="14">
        <v>1200</v>
      </c>
      <c r="E2" s="14">
        <v>20000</v>
      </c>
      <c r="F2" s="14">
        <f t="shared" ref="F2:F13" si="0">D2*E2</f>
        <v>24000000</v>
      </c>
    </row>
    <row r="3" spans="1:6" x14ac:dyDescent="0.4">
      <c r="A3" s="6">
        <v>44296</v>
      </c>
      <c r="B3" s="2" t="s">
        <v>28</v>
      </c>
      <c r="C3" s="2" t="s">
        <v>32</v>
      </c>
      <c r="D3" s="14">
        <v>1400</v>
      </c>
      <c r="E3" s="14">
        <v>15000</v>
      </c>
      <c r="F3" s="14">
        <f t="shared" si="0"/>
        <v>21000000</v>
      </c>
    </row>
    <row r="4" spans="1:6" x14ac:dyDescent="0.4">
      <c r="A4" s="6">
        <v>44301</v>
      </c>
      <c r="B4" s="2" t="s">
        <v>29</v>
      </c>
      <c r="C4" s="2" t="s">
        <v>33</v>
      </c>
      <c r="D4" s="14">
        <v>1300</v>
      </c>
      <c r="E4" s="14">
        <v>18000</v>
      </c>
      <c r="F4" s="14">
        <f t="shared" si="0"/>
        <v>23400000</v>
      </c>
    </row>
    <row r="5" spans="1:6" x14ac:dyDescent="0.4">
      <c r="A5" s="6">
        <v>44317</v>
      </c>
      <c r="B5" s="2" t="s">
        <v>27</v>
      </c>
      <c r="C5" s="2" t="s">
        <v>31</v>
      </c>
      <c r="D5" s="14">
        <v>500</v>
      </c>
      <c r="E5" s="14">
        <v>25000</v>
      </c>
      <c r="F5" s="14">
        <f t="shared" si="0"/>
        <v>12500000</v>
      </c>
    </row>
    <row r="6" spans="1:6" x14ac:dyDescent="0.4">
      <c r="A6" s="6">
        <v>44320</v>
      </c>
      <c r="B6" s="2" t="s">
        <v>27</v>
      </c>
      <c r="C6" s="2" t="s">
        <v>34</v>
      </c>
      <c r="D6" s="14">
        <v>1200</v>
      </c>
      <c r="E6" s="14">
        <v>22000</v>
      </c>
      <c r="F6" s="14">
        <f t="shared" si="0"/>
        <v>26400000</v>
      </c>
    </row>
    <row r="7" spans="1:6" x14ac:dyDescent="0.4">
      <c r="A7" s="6">
        <v>44350</v>
      </c>
      <c r="B7" s="2" t="s">
        <v>28</v>
      </c>
      <c r="C7" s="2" t="s">
        <v>34</v>
      </c>
      <c r="D7" s="14">
        <v>1400</v>
      </c>
      <c r="E7" s="14">
        <v>18000</v>
      </c>
      <c r="F7" s="14">
        <f t="shared" si="0"/>
        <v>25200000</v>
      </c>
    </row>
    <row r="8" spans="1:6" x14ac:dyDescent="0.4">
      <c r="A8" s="6">
        <v>44356</v>
      </c>
      <c r="B8" s="2" t="s">
        <v>29</v>
      </c>
      <c r="C8" s="2" t="s">
        <v>33</v>
      </c>
      <c r="D8" s="14">
        <v>1500</v>
      </c>
      <c r="E8" s="14">
        <v>21000</v>
      </c>
      <c r="F8" s="14">
        <f t="shared" si="0"/>
        <v>31500000</v>
      </c>
    </row>
    <row r="9" spans="1:6" x14ac:dyDescent="0.4">
      <c r="A9" s="6">
        <v>44367</v>
      </c>
      <c r="B9" s="2" t="s">
        <v>30</v>
      </c>
      <c r="C9" s="2" t="s">
        <v>32</v>
      </c>
      <c r="D9" s="14">
        <v>500</v>
      </c>
      <c r="E9" s="14">
        <v>30000</v>
      </c>
      <c r="F9" s="14">
        <f t="shared" si="0"/>
        <v>15000000</v>
      </c>
    </row>
    <row r="10" spans="1:6" x14ac:dyDescent="0.4">
      <c r="A10" s="6">
        <v>44382</v>
      </c>
      <c r="B10" s="2" t="s">
        <v>27</v>
      </c>
      <c r="C10" s="2" t="s">
        <v>31</v>
      </c>
      <c r="D10" s="14">
        <v>1200</v>
      </c>
      <c r="E10" s="14">
        <v>18000</v>
      </c>
      <c r="F10" s="14">
        <f t="shared" si="0"/>
        <v>21600000</v>
      </c>
    </row>
    <row r="11" spans="1:6" x14ac:dyDescent="0.4">
      <c r="A11" s="6">
        <v>44387</v>
      </c>
      <c r="B11" s="2" t="s">
        <v>28</v>
      </c>
      <c r="C11" s="2" t="s">
        <v>34</v>
      </c>
      <c r="D11" s="14">
        <v>1400</v>
      </c>
      <c r="E11" s="14">
        <v>20000</v>
      </c>
      <c r="F11" s="14">
        <f t="shared" si="0"/>
        <v>28000000</v>
      </c>
    </row>
    <row r="12" spans="1:6" x14ac:dyDescent="0.4">
      <c r="A12" s="6">
        <v>44396</v>
      </c>
      <c r="B12" s="2" t="s">
        <v>29</v>
      </c>
      <c r="C12" s="2" t="s">
        <v>31</v>
      </c>
      <c r="D12" s="14">
        <v>1500</v>
      </c>
      <c r="E12" s="14">
        <v>15000</v>
      </c>
      <c r="F12" s="14">
        <f t="shared" si="0"/>
        <v>22500000</v>
      </c>
    </row>
    <row r="13" spans="1:6" x14ac:dyDescent="0.4">
      <c r="A13" s="6">
        <v>44397</v>
      </c>
      <c r="B13" s="2" t="s">
        <v>30</v>
      </c>
      <c r="C13" s="2" t="s">
        <v>32</v>
      </c>
      <c r="D13" s="14">
        <v>500</v>
      </c>
      <c r="E13" s="14">
        <v>22000</v>
      </c>
      <c r="F13" s="14">
        <f t="shared" si="0"/>
        <v>11000000</v>
      </c>
    </row>
    <row r="15" spans="1:6" x14ac:dyDescent="0.4">
      <c r="A15" s="2" t="s">
        <v>38</v>
      </c>
      <c r="B15" s="19"/>
      <c r="C15" s="16"/>
    </row>
    <row r="16" spans="1:6" x14ac:dyDescent="0.4">
      <c r="A16" s="2" t="s">
        <v>39</v>
      </c>
      <c r="B16" s="2"/>
      <c r="C16" s="6"/>
      <c r="D16" s="2"/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6F7B-C7A6-4C94-A0C9-CF23B942CD22}">
  <sheetPr>
    <tabColor theme="5" tint="0.59999389629810485"/>
  </sheetPr>
  <dimension ref="A1:H19"/>
  <sheetViews>
    <sheetView workbookViewId="0">
      <selection activeCell="P33" sqref="P33"/>
    </sheetView>
  </sheetViews>
  <sheetFormatPr defaultRowHeight="17.399999999999999" x14ac:dyDescent="0.4"/>
  <cols>
    <col min="1" max="1" width="7.8984375" customWidth="1"/>
    <col min="2" max="2" width="10.8984375" bestFit="1" customWidth="1"/>
    <col min="3" max="3" width="11.09765625" bestFit="1" customWidth="1"/>
    <col min="4" max="4" width="10.8984375" bestFit="1" customWidth="1"/>
    <col min="5" max="5" width="11.69921875" bestFit="1" customWidth="1"/>
    <col min="6" max="6" width="11.8984375" bestFit="1" customWidth="1"/>
    <col min="7" max="7" width="9" bestFit="1" customWidth="1"/>
    <col min="8" max="8" width="11.19921875" customWidth="1"/>
  </cols>
  <sheetData>
    <row r="1" spans="1:8" x14ac:dyDescent="0.4">
      <c r="A1" s="8" t="s">
        <v>40</v>
      </c>
    </row>
    <row r="2" spans="1:8" x14ac:dyDescent="0.4">
      <c r="A2" s="2" t="s">
        <v>41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</row>
    <row r="3" spans="1:8" x14ac:dyDescent="0.4">
      <c r="A3" s="2" t="s">
        <v>49</v>
      </c>
      <c r="B3" s="2" t="s">
        <v>50</v>
      </c>
      <c r="C3" s="6">
        <v>44257</v>
      </c>
      <c r="D3" s="2" t="s">
        <v>51</v>
      </c>
      <c r="E3" s="17">
        <v>21</v>
      </c>
      <c r="F3" s="20">
        <v>9870000</v>
      </c>
      <c r="G3" s="2" t="s">
        <v>52</v>
      </c>
      <c r="H3" s="20">
        <v>5000000</v>
      </c>
    </row>
    <row r="4" spans="1:8" x14ac:dyDescent="0.4">
      <c r="A4" s="2" t="s">
        <v>53</v>
      </c>
      <c r="B4" s="2" t="s">
        <v>54</v>
      </c>
      <c r="C4" s="6">
        <v>44288</v>
      </c>
      <c r="D4" s="2" t="s">
        <v>51</v>
      </c>
      <c r="E4" s="17">
        <v>25</v>
      </c>
      <c r="F4" s="20">
        <v>11750000</v>
      </c>
      <c r="G4" s="2" t="s">
        <v>55</v>
      </c>
      <c r="H4" s="20">
        <v>7000000</v>
      </c>
    </row>
    <row r="5" spans="1:8" x14ac:dyDescent="0.4">
      <c r="A5" s="2" t="s">
        <v>56</v>
      </c>
      <c r="B5" s="2" t="s">
        <v>57</v>
      </c>
      <c r="C5" s="6">
        <v>44264</v>
      </c>
      <c r="D5" s="2" t="s">
        <v>51</v>
      </c>
      <c r="E5" s="17">
        <v>12</v>
      </c>
      <c r="F5" s="20">
        <v>5640000</v>
      </c>
      <c r="G5" s="2" t="s">
        <v>58</v>
      </c>
      <c r="H5" s="20">
        <v>5500000</v>
      </c>
    </row>
    <row r="6" spans="1:8" x14ac:dyDescent="0.4">
      <c r="A6" s="2" t="s">
        <v>59</v>
      </c>
      <c r="B6" s="2" t="s">
        <v>50</v>
      </c>
      <c r="C6" s="6">
        <v>44247</v>
      </c>
      <c r="D6" s="2" t="s">
        <v>51</v>
      </c>
      <c r="E6" s="17">
        <v>12</v>
      </c>
      <c r="F6" s="20">
        <v>5640000</v>
      </c>
      <c r="G6" s="2" t="s">
        <v>60</v>
      </c>
      <c r="H6" s="20">
        <v>2000000</v>
      </c>
    </row>
    <row r="7" spans="1:8" x14ac:dyDescent="0.4">
      <c r="A7" s="2" t="s">
        <v>61</v>
      </c>
      <c r="B7" s="2" t="s">
        <v>50</v>
      </c>
      <c r="C7" s="6">
        <v>44239</v>
      </c>
      <c r="D7" s="2" t="s">
        <v>62</v>
      </c>
      <c r="E7" s="17">
        <v>15</v>
      </c>
      <c r="F7" s="20">
        <v>7050000</v>
      </c>
      <c r="G7" s="2" t="s">
        <v>63</v>
      </c>
      <c r="H7" s="20">
        <v>5000000</v>
      </c>
    </row>
    <row r="8" spans="1:8" x14ac:dyDescent="0.4">
      <c r="A8" s="2" t="s">
        <v>64</v>
      </c>
      <c r="B8" s="2" t="s">
        <v>57</v>
      </c>
      <c r="C8" s="6">
        <v>44264</v>
      </c>
      <c r="D8" s="2" t="s">
        <v>62</v>
      </c>
      <c r="E8" s="17">
        <v>57</v>
      </c>
      <c r="F8" s="20">
        <v>26790000</v>
      </c>
      <c r="G8" s="2" t="s">
        <v>65</v>
      </c>
      <c r="H8" s="20">
        <v>10000000</v>
      </c>
    </row>
    <row r="9" spans="1:8" x14ac:dyDescent="0.4">
      <c r="A9" s="2" t="s">
        <v>66</v>
      </c>
      <c r="B9" s="2" t="s">
        <v>50</v>
      </c>
      <c r="C9" s="6">
        <v>44218</v>
      </c>
      <c r="D9" s="2" t="s">
        <v>62</v>
      </c>
      <c r="E9" s="17">
        <v>25</v>
      </c>
      <c r="F9" s="20">
        <v>5350000</v>
      </c>
      <c r="G9" s="2" t="s">
        <v>67</v>
      </c>
      <c r="H9" s="20">
        <v>2000000</v>
      </c>
    </row>
    <row r="10" spans="1:8" x14ac:dyDescent="0.4">
      <c r="A10" s="2" t="s">
        <v>68</v>
      </c>
      <c r="B10" s="2" t="s">
        <v>57</v>
      </c>
      <c r="C10" s="6">
        <v>44242</v>
      </c>
      <c r="D10" s="2" t="s">
        <v>62</v>
      </c>
      <c r="E10" s="17">
        <v>25</v>
      </c>
      <c r="F10" s="20">
        <v>11750000</v>
      </c>
      <c r="G10" s="2" t="s">
        <v>69</v>
      </c>
      <c r="H10" s="20">
        <v>5000000</v>
      </c>
    </row>
    <row r="11" spans="1:8" x14ac:dyDescent="0.4">
      <c r="A11" s="2" t="s">
        <v>70</v>
      </c>
      <c r="B11" s="2" t="s">
        <v>54</v>
      </c>
      <c r="C11" s="6">
        <v>44197</v>
      </c>
      <c r="D11" s="2" t="s">
        <v>62</v>
      </c>
      <c r="E11" s="17">
        <v>35</v>
      </c>
      <c r="F11" s="20">
        <v>9970000</v>
      </c>
      <c r="G11" s="2" t="s">
        <v>71</v>
      </c>
      <c r="H11" s="20">
        <v>15000000</v>
      </c>
    </row>
    <row r="12" spans="1:8" x14ac:dyDescent="0.4">
      <c r="A12" s="2" t="s">
        <v>72</v>
      </c>
      <c r="B12" s="2" t="s">
        <v>50</v>
      </c>
      <c r="C12" s="6">
        <v>44256</v>
      </c>
      <c r="D12" s="2" t="s">
        <v>51</v>
      </c>
      <c r="E12" s="17">
        <v>5</v>
      </c>
      <c r="F12" s="20">
        <v>2350000</v>
      </c>
      <c r="G12" s="2" t="s">
        <v>73</v>
      </c>
      <c r="H12" s="20">
        <v>2000000</v>
      </c>
    </row>
    <row r="13" spans="1:8" x14ac:dyDescent="0.4">
      <c r="A13" s="2" t="s">
        <v>74</v>
      </c>
      <c r="B13" s="2" t="s">
        <v>54</v>
      </c>
      <c r="C13" s="6">
        <v>44241</v>
      </c>
      <c r="D13" s="2" t="s">
        <v>51</v>
      </c>
      <c r="E13" s="17">
        <v>20</v>
      </c>
      <c r="F13" s="20">
        <v>9400000</v>
      </c>
      <c r="G13" s="2" t="s">
        <v>75</v>
      </c>
      <c r="H13" s="20">
        <v>5000000</v>
      </c>
    </row>
    <row r="14" spans="1:8" x14ac:dyDescent="0.4">
      <c r="A14" s="2" t="s">
        <v>76</v>
      </c>
      <c r="B14" s="2" t="s">
        <v>50</v>
      </c>
      <c r="C14" s="6">
        <v>44267</v>
      </c>
      <c r="D14" s="2" t="s">
        <v>62</v>
      </c>
      <c r="E14" s="17">
        <v>35</v>
      </c>
      <c r="F14" s="20">
        <v>16450000</v>
      </c>
      <c r="G14" s="2" t="s">
        <v>77</v>
      </c>
      <c r="H14" s="20">
        <v>10000000</v>
      </c>
    </row>
    <row r="15" spans="1:8" ht="18" thickBot="1" x14ac:dyDescent="0.45">
      <c r="A15" s="21" t="s">
        <v>78</v>
      </c>
      <c r="B15" s="22"/>
      <c r="C15" s="22"/>
      <c r="D15" s="22"/>
    </row>
    <row r="16" spans="1:8" x14ac:dyDescent="0.4">
      <c r="A16" s="23" t="s">
        <v>20</v>
      </c>
      <c r="B16" s="24"/>
      <c r="C16" s="24"/>
      <c r="D16" s="25"/>
      <c r="E16" s="26"/>
      <c r="F16" s="27"/>
      <c r="G16" s="28" t="s">
        <v>37</v>
      </c>
      <c r="H16" s="29" t="s">
        <v>38</v>
      </c>
    </row>
    <row r="17" spans="1:8" x14ac:dyDescent="0.4">
      <c r="A17" s="30" t="s">
        <v>35</v>
      </c>
      <c r="B17" s="7"/>
      <c r="C17" s="31"/>
      <c r="D17" s="7"/>
      <c r="E17" s="32"/>
      <c r="F17" s="33" t="s">
        <v>41</v>
      </c>
      <c r="G17" s="2"/>
      <c r="H17" s="34"/>
    </row>
    <row r="18" spans="1:8" ht="18" thickBot="1" x14ac:dyDescent="0.45">
      <c r="A18" s="30" t="s">
        <v>36</v>
      </c>
      <c r="B18" s="2"/>
      <c r="C18" s="2"/>
      <c r="D18" s="16"/>
      <c r="E18" s="32"/>
      <c r="F18" s="35" t="s">
        <v>79</v>
      </c>
      <c r="G18" s="36"/>
      <c r="H18" s="37"/>
    </row>
    <row r="19" spans="1:8" ht="18" thickBot="1" x14ac:dyDescent="0.45">
      <c r="A19" s="38" t="s">
        <v>37</v>
      </c>
      <c r="B19" s="39"/>
      <c r="C19" s="40"/>
      <c r="D19" s="39"/>
      <c r="E19" s="37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CE65E-BBF1-48F6-A326-63AEC7B57B2E}">
  <sheetPr>
    <tabColor theme="9" tint="0.59999389629810485"/>
  </sheetPr>
  <dimension ref="A1:H15"/>
  <sheetViews>
    <sheetView workbookViewId="0"/>
  </sheetViews>
  <sheetFormatPr defaultRowHeight="17.399999999999999" x14ac:dyDescent="0.4"/>
  <cols>
    <col min="1" max="1" width="11.09765625" bestFit="1" customWidth="1"/>
    <col min="2" max="2" width="9" bestFit="1" customWidth="1"/>
    <col min="3" max="3" width="8.3984375" bestFit="1" customWidth="1"/>
    <col min="4" max="4" width="9" bestFit="1" customWidth="1"/>
    <col min="5" max="5" width="8.3984375" bestFit="1" customWidth="1"/>
    <col min="6" max="6" width="11.8984375" bestFit="1" customWidth="1"/>
    <col min="7" max="7" width="11" bestFit="1" customWidth="1"/>
    <col min="8" max="8" width="6.8984375" customWidth="1"/>
  </cols>
  <sheetData>
    <row r="1" spans="1:8" x14ac:dyDescent="0.4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41" t="s">
        <v>82</v>
      </c>
    </row>
    <row r="2" spans="1:8" x14ac:dyDescent="0.4">
      <c r="A2" s="6">
        <v>44294</v>
      </c>
      <c r="B2" s="2" t="s">
        <v>27</v>
      </c>
      <c r="C2" s="2" t="s">
        <v>31</v>
      </c>
      <c r="D2" s="14">
        <v>1200</v>
      </c>
      <c r="E2" s="14">
        <v>20000</v>
      </c>
      <c r="F2" s="14">
        <f t="shared" ref="F2:F13" si="0">D2*E2</f>
        <v>24000000</v>
      </c>
      <c r="G2" s="2"/>
    </row>
    <row r="3" spans="1:8" x14ac:dyDescent="0.4">
      <c r="A3" s="6">
        <v>44296</v>
      </c>
      <c r="B3" s="2" t="s">
        <v>28</v>
      </c>
      <c r="C3" s="2" t="s">
        <v>32</v>
      </c>
      <c r="D3" s="14">
        <v>1400</v>
      </c>
      <c r="E3" s="14">
        <v>15000</v>
      </c>
      <c r="F3" s="14">
        <f t="shared" si="0"/>
        <v>21000000</v>
      </c>
      <c r="G3" s="2"/>
    </row>
    <row r="4" spans="1:8" x14ac:dyDescent="0.4">
      <c r="A4" s="6">
        <v>44301</v>
      </c>
      <c r="B4" s="2" t="s">
        <v>29</v>
      </c>
      <c r="C4" s="2" t="s">
        <v>33</v>
      </c>
      <c r="D4" s="14">
        <v>1300</v>
      </c>
      <c r="E4" s="14">
        <v>18000</v>
      </c>
      <c r="F4" s="14">
        <f t="shared" si="0"/>
        <v>23400000</v>
      </c>
      <c r="G4" s="2"/>
    </row>
    <row r="5" spans="1:8" x14ac:dyDescent="0.4">
      <c r="A5" s="6">
        <v>44317</v>
      </c>
      <c r="B5" s="2" t="s">
        <v>27</v>
      </c>
      <c r="C5" s="2" t="s">
        <v>31</v>
      </c>
      <c r="D5" s="14">
        <v>500</v>
      </c>
      <c r="E5" s="14">
        <v>25000</v>
      </c>
      <c r="F5" s="14">
        <f t="shared" si="0"/>
        <v>12500000</v>
      </c>
      <c r="G5" s="2"/>
    </row>
    <row r="6" spans="1:8" x14ac:dyDescent="0.4">
      <c r="A6" s="6">
        <v>44320</v>
      </c>
      <c r="B6" s="2" t="s">
        <v>27</v>
      </c>
      <c r="C6" s="2" t="s">
        <v>34</v>
      </c>
      <c r="D6" s="14">
        <v>1200</v>
      </c>
      <c r="E6" s="14">
        <v>22000</v>
      </c>
      <c r="F6" s="14">
        <f t="shared" si="0"/>
        <v>26400000</v>
      </c>
      <c r="G6" s="2"/>
    </row>
    <row r="7" spans="1:8" x14ac:dyDescent="0.4">
      <c r="A7" s="6">
        <v>44350</v>
      </c>
      <c r="B7" s="2" t="s">
        <v>28</v>
      </c>
      <c r="C7" s="2" t="s">
        <v>34</v>
      </c>
      <c r="D7" s="14">
        <v>1400</v>
      </c>
      <c r="E7" s="14">
        <v>18000</v>
      </c>
      <c r="F7" s="14">
        <f t="shared" si="0"/>
        <v>25200000</v>
      </c>
      <c r="G7" s="2"/>
    </row>
    <row r="8" spans="1:8" x14ac:dyDescent="0.4">
      <c r="A8" s="6">
        <v>44356</v>
      </c>
      <c r="B8" s="2" t="s">
        <v>29</v>
      </c>
      <c r="C8" s="2" t="s">
        <v>33</v>
      </c>
      <c r="D8" s="14">
        <v>1500</v>
      </c>
      <c r="E8" s="14">
        <v>21000</v>
      </c>
      <c r="F8" s="14">
        <f t="shared" si="0"/>
        <v>31500000</v>
      </c>
      <c r="G8" s="2"/>
    </row>
    <row r="9" spans="1:8" x14ac:dyDescent="0.4">
      <c r="A9" s="6">
        <v>44367</v>
      </c>
      <c r="B9" s="2" t="s">
        <v>30</v>
      </c>
      <c r="C9" s="2" t="s">
        <v>32</v>
      </c>
      <c r="D9" s="14">
        <v>500</v>
      </c>
      <c r="E9" s="14">
        <v>30000</v>
      </c>
      <c r="F9" s="14">
        <f t="shared" si="0"/>
        <v>15000000</v>
      </c>
      <c r="G9" s="2"/>
    </row>
    <row r="10" spans="1:8" x14ac:dyDescent="0.4">
      <c r="A10" s="6">
        <v>44382</v>
      </c>
      <c r="B10" s="2" t="s">
        <v>27</v>
      </c>
      <c r="C10" s="2" t="s">
        <v>31</v>
      </c>
      <c r="D10" s="14">
        <v>1200</v>
      </c>
      <c r="E10" s="14">
        <v>18000</v>
      </c>
      <c r="F10" s="14">
        <f t="shared" si="0"/>
        <v>21600000</v>
      </c>
      <c r="G10" s="2"/>
    </row>
    <row r="11" spans="1:8" x14ac:dyDescent="0.4">
      <c r="A11" s="6">
        <v>44387</v>
      </c>
      <c r="B11" s="2" t="s">
        <v>28</v>
      </c>
      <c r="C11" s="2" t="s">
        <v>34</v>
      </c>
      <c r="D11" s="14">
        <v>1400</v>
      </c>
      <c r="E11" s="14">
        <v>20000</v>
      </c>
      <c r="F11" s="14">
        <f t="shared" si="0"/>
        <v>28000000</v>
      </c>
      <c r="G11" s="2"/>
    </row>
    <row r="12" spans="1:8" x14ac:dyDescent="0.4">
      <c r="A12" s="6">
        <v>44396</v>
      </c>
      <c r="B12" s="2" t="s">
        <v>29</v>
      </c>
      <c r="C12" s="2" t="s">
        <v>31</v>
      </c>
      <c r="D12" s="14">
        <v>1500</v>
      </c>
      <c r="E12" s="14">
        <v>15000</v>
      </c>
      <c r="F12" s="14">
        <f t="shared" si="0"/>
        <v>22500000</v>
      </c>
      <c r="G12" s="2"/>
    </row>
    <row r="13" spans="1:8" x14ac:dyDescent="0.4">
      <c r="A13" s="6">
        <v>44397</v>
      </c>
      <c r="B13" s="2" t="s">
        <v>30</v>
      </c>
      <c r="C13" s="2" t="s">
        <v>32</v>
      </c>
      <c r="D13" s="14">
        <v>500</v>
      </c>
      <c r="E13" s="14">
        <v>22000</v>
      </c>
      <c r="F13" s="14">
        <f t="shared" si="0"/>
        <v>11000000</v>
      </c>
      <c r="G13" s="2"/>
    </row>
    <row r="15" spans="1:8" x14ac:dyDescent="0.4">
      <c r="A15" s="41" t="s">
        <v>80</v>
      </c>
      <c r="B15" s="2"/>
      <c r="C15" s="2"/>
      <c r="D15" s="2"/>
      <c r="E15" s="2"/>
      <c r="F15" s="2"/>
      <c r="G15" s="2"/>
      <c r="H15" s="2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55CF-5A1D-4669-8B5F-B7B724065424}">
  <dimension ref="A1:H11"/>
  <sheetViews>
    <sheetView workbookViewId="0">
      <selection activeCell="F11" sqref="F11"/>
    </sheetView>
  </sheetViews>
  <sheetFormatPr defaultRowHeight="17.399999999999999" x14ac:dyDescent="0.4"/>
  <cols>
    <col min="2" max="2" width="10.8984375" bestFit="1" customWidth="1"/>
    <col min="3" max="3" width="9.3984375" bestFit="1" customWidth="1"/>
    <col min="4" max="4" width="9" bestFit="1" customWidth="1"/>
    <col min="5" max="5" width="12.59765625" bestFit="1" customWidth="1"/>
    <col min="6" max="6" width="10.19921875" bestFit="1" customWidth="1"/>
    <col min="7" max="7" width="11.09765625" bestFit="1" customWidth="1"/>
    <col min="8" max="8" width="10.8984375" bestFit="1" customWidth="1"/>
  </cols>
  <sheetData>
    <row r="1" spans="1:8" x14ac:dyDescent="0.4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 x14ac:dyDescent="0.4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 x14ac:dyDescent="0.4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 x14ac:dyDescent="0.4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 x14ac:dyDescent="0.4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 x14ac:dyDescent="0.4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 x14ac:dyDescent="0.4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 x14ac:dyDescent="0.4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 x14ac:dyDescent="0.4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 x14ac:dyDescent="0.4">
      <c r="A10" s="8"/>
      <c r="B10" s="9"/>
      <c r="C10" s="8"/>
      <c r="D10" s="10"/>
      <c r="E10" s="11"/>
    </row>
    <row r="11" spans="1:8" x14ac:dyDescent="0.4">
      <c r="A11" s="12" t="s">
        <v>35</v>
      </c>
      <c r="B11" s="15"/>
      <c r="C11" s="15"/>
      <c r="D11" s="1"/>
      <c r="E11" s="13"/>
      <c r="F11" s="16"/>
      <c r="G11" s="7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6B0DF-E400-4FAE-AD2B-13E8CBD6C4B3}">
  <sheetPr>
    <tabColor theme="9" tint="0.59999389629810485"/>
  </sheetPr>
  <dimension ref="A1:G15"/>
  <sheetViews>
    <sheetView workbookViewId="0">
      <selection activeCell="D12" sqref="D12"/>
    </sheetView>
  </sheetViews>
  <sheetFormatPr defaultRowHeight="17.399999999999999" x14ac:dyDescent="0.4"/>
  <cols>
    <col min="1" max="1" width="11.09765625" bestFit="1" customWidth="1"/>
    <col min="2" max="2" width="9" bestFit="1" customWidth="1"/>
    <col min="3" max="3" width="11.8984375" bestFit="1" customWidth="1"/>
    <col min="4" max="4" width="13" bestFit="1" customWidth="1"/>
    <col min="5" max="5" width="11" bestFit="1" customWidth="1"/>
    <col min="6" max="6" width="11.8984375" bestFit="1" customWidth="1"/>
    <col min="7" max="7" width="8.3984375" bestFit="1" customWidth="1"/>
  </cols>
  <sheetData>
    <row r="1" spans="1:7" x14ac:dyDescent="0.4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</row>
    <row r="2" spans="1:7" x14ac:dyDescent="0.4">
      <c r="A2" s="6">
        <v>44294</v>
      </c>
      <c r="B2" s="2" t="s">
        <v>27</v>
      </c>
      <c r="C2" s="2" t="s">
        <v>31</v>
      </c>
      <c r="D2" s="14">
        <v>1200</v>
      </c>
      <c r="E2" s="14">
        <v>20000</v>
      </c>
      <c r="F2" s="14">
        <f t="shared" ref="F2:F13" si="0">D2*E2</f>
        <v>24000000</v>
      </c>
    </row>
    <row r="3" spans="1:7" x14ac:dyDescent="0.4">
      <c r="A3" s="6">
        <v>44296</v>
      </c>
      <c r="B3" s="2" t="s">
        <v>28</v>
      </c>
      <c r="C3" s="2" t="s">
        <v>32</v>
      </c>
      <c r="D3" s="14">
        <v>1400</v>
      </c>
      <c r="E3" s="14">
        <v>15000</v>
      </c>
      <c r="F3" s="14">
        <f t="shared" si="0"/>
        <v>21000000</v>
      </c>
    </row>
    <row r="4" spans="1:7" x14ac:dyDescent="0.4">
      <c r="A4" s="6">
        <v>44301</v>
      </c>
      <c r="B4" s="2" t="s">
        <v>29</v>
      </c>
      <c r="C4" s="2" t="s">
        <v>33</v>
      </c>
      <c r="D4" s="14">
        <v>1300</v>
      </c>
      <c r="E4" s="14">
        <v>18000</v>
      </c>
      <c r="F4" s="14">
        <f t="shared" si="0"/>
        <v>23400000</v>
      </c>
    </row>
    <row r="5" spans="1:7" x14ac:dyDescent="0.4">
      <c r="A5" s="6">
        <v>44317</v>
      </c>
      <c r="B5" s="2" t="s">
        <v>27</v>
      </c>
      <c r="C5" s="2" t="s">
        <v>31</v>
      </c>
      <c r="D5" s="14">
        <v>500</v>
      </c>
      <c r="E5" s="14">
        <v>25000</v>
      </c>
      <c r="F5" s="14">
        <f t="shared" si="0"/>
        <v>12500000</v>
      </c>
    </row>
    <row r="6" spans="1:7" x14ac:dyDescent="0.4">
      <c r="A6" s="6">
        <v>44320</v>
      </c>
      <c r="B6" s="2" t="s">
        <v>27</v>
      </c>
      <c r="C6" s="2" t="s">
        <v>34</v>
      </c>
      <c r="D6" s="14">
        <v>1200</v>
      </c>
      <c r="E6" s="14">
        <v>22000</v>
      </c>
      <c r="F6" s="14">
        <f t="shared" si="0"/>
        <v>26400000</v>
      </c>
    </row>
    <row r="7" spans="1:7" x14ac:dyDescent="0.4">
      <c r="A7" s="6">
        <v>44350</v>
      </c>
      <c r="B7" s="2" t="s">
        <v>28</v>
      </c>
      <c r="C7" s="2" t="s">
        <v>34</v>
      </c>
      <c r="D7" s="14">
        <v>1400</v>
      </c>
      <c r="E7" s="14">
        <v>18000</v>
      </c>
      <c r="F7" s="14">
        <f t="shared" si="0"/>
        <v>25200000</v>
      </c>
    </row>
    <row r="8" spans="1:7" x14ac:dyDescent="0.4">
      <c r="A8" s="6">
        <v>44356</v>
      </c>
      <c r="B8" s="2" t="s">
        <v>29</v>
      </c>
      <c r="C8" s="2" t="s">
        <v>33</v>
      </c>
      <c r="D8" s="14">
        <v>1500</v>
      </c>
      <c r="E8" s="14">
        <v>21000</v>
      </c>
      <c r="F8" s="14">
        <f t="shared" si="0"/>
        <v>31500000</v>
      </c>
    </row>
    <row r="9" spans="1:7" x14ac:dyDescent="0.4">
      <c r="A9" s="6">
        <v>44367</v>
      </c>
      <c r="B9" s="2" t="s">
        <v>30</v>
      </c>
      <c r="C9" s="2" t="s">
        <v>32</v>
      </c>
      <c r="D9" s="14">
        <v>500</v>
      </c>
      <c r="E9" s="14">
        <v>30000</v>
      </c>
      <c r="F9" s="14">
        <f t="shared" si="0"/>
        <v>15000000</v>
      </c>
    </row>
    <row r="10" spans="1:7" x14ac:dyDescent="0.4">
      <c r="A10" s="6">
        <v>44382</v>
      </c>
      <c r="B10" s="2" t="s">
        <v>27</v>
      </c>
      <c r="C10" s="2" t="s">
        <v>31</v>
      </c>
      <c r="D10" s="14">
        <v>1200</v>
      </c>
      <c r="E10" s="14">
        <v>18000</v>
      </c>
      <c r="F10" s="14">
        <f t="shared" si="0"/>
        <v>21600000</v>
      </c>
    </row>
    <row r="11" spans="1:7" x14ac:dyDescent="0.4">
      <c r="A11" s="6">
        <v>44387</v>
      </c>
      <c r="B11" s="2" t="s">
        <v>28</v>
      </c>
      <c r="C11" s="2" t="s">
        <v>34</v>
      </c>
      <c r="D11" s="14">
        <v>1400</v>
      </c>
      <c r="E11" s="14">
        <v>20000</v>
      </c>
      <c r="F11" s="14">
        <f t="shared" si="0"/>
        <v>28000000</v>
      </c>
    </row>
    <row r="12" spans="1:7" x14ac:dyDescent="0.4">
      <c r="A12" s="6">
        <v>44396</v>
      </c>
      <c r="B12" s="2" t="s">
        <v>29</v>
      </c>
      <c r="C12" s="2" t="s">
        <v>31</v>
      </c>
      <c r="D12" s="14">
        <v>1500</v>
      </c>
      <c r="E12" s="14">
        <v>15000</v>
      </c>
      <c r="F12" s="14">
        <f t="shared" si="0"/>
        <v>22500000</v>
      </c>
    </row>
    <row r="13" spans="1:7" x14ac:dyDescent="0.4">
      <c r="A13" s="6">
        <v>44397</v>
      </c>
      <c r="B13" s="2" t="s">
        <v>30</v>
      </c>
      <c r="C13" s="2" t="s">
        <v>32</v>
      </c>
      <c r="D13" s="14">
        <v>500</v>
      </c>
      <c r="E13" s="14">
        <v>22000</v>
      </c>
      <c r="F13" s="14">
        <f t="shared" si="0"/>
        <v>11000000</v>
      </c>
    </row>
    <row r="15" spans="1:7" x14ac:dyDescent="0.4">
      <c r="A15" s="2" t="s">
        <v>35</v>
      </c>
      <c r="B15" s="16"/>
      <c r="C15" s="16"/>
      <c r="D15" s="2"/>
      <c r="E15" s="2"/>
      <c r="F15" s="2"/>
      <c r="G15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EAD48-3F70-4156-9887-B6E98A31BF91}">
  <dimension ref="A1:H11"/>
  <sheetViews>
    <sheetView workbookViewId="0">
      <selection activeCell="F5" sqref="F5"/>
    </sheetView>
  </sheetViews>
  <sheetFormatPr defaultRowHeight="17.399999999999999" x14ac:dyDescent="0.4"/>
  <cols>
    <col min="2" max="4" width="9.3984375" bestFit="1" customWidth="1"/>
    <col min="5" max="5" width="8.19921875" customWidth="1"/>
    <col min="6" max="6" width="10.19921875" bestFit="1" customWidth="1"/>
    <col min="7" max="7" width="11.09765625" bestFit="1" customWidth="1"/>
    <col min="8" max="8" width="10.8984375" bestFit="1" customWidth="1"/>
  </cols>
  <sheetData>
    <row r="1" spans="1:8" x14ac:dyDescent="0.4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 x14ac:dyDescent="0.4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 x14ac:dyDescent="0.4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 x14ac:dyDescent="0.4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 x14ac:dyDescent="0.4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 x14ac:dyDescent="0.4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 x14ac:dyDescent="0.4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 x14ac:dyDescent="0.4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 x14ac:dyDescent="0.4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 x14ac:dyDescent="0.4">
      <c r="A10" s="8"/>
      <c r="B10" s="9"/>
      <c r="C10" s="8"/>
      <c r="D10" s="10"/>
      <c r="E10" s="11"/>
    </row>
    <row r="11" spans="1:8" x14ac:dyDescent="0.4">
      <c r="A11" s="12" t="s">
        <v>36</v>
      </c>
      <c r="B11" s="15"/>
      <c r="C11" s="15"/>
      <c r="D11" s="15"/>
      <c r="E11" s="13"/>
      <c r="F11" s="17"/>
      <c r="G11" s="2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E867-5B95-4D9B-AE3C-131049E9C48F}">
  <sheetPr>
    <tabColor theme="9" tint="0.59999389629810485"/>
  </sheetPr>
  <dimension ref="A1:G15"/>
  <sheetViews>
    <sheetView workbookViewId="0">
      <selection activeCell="D12" sqref="D12"/>
    </sheetView>
  </sheetViews>
  <sheetFormatPr defaultRowHeight="17.399999999999999" x14ac:dyDescent="0.4"/>
  <cols>
    <col min="1" max="1" width="11.09765625" bestFit="1" customWidth="1"/>
    <col min="2" max="2" width="9" customWidth="1"/>
    <col min="3" max="4" width="11.8984375" bestFit="1" customWidth="1"/>
    <col min="5" max="5" width="8.69921875" bestFit="1" customWidth="1"/>
    <col min="6" max="6" width="11.8984375" bestFit="1" customWidth="1"/>
    <col min="7" max="7" width="5.19921875" bestFit="1" customWidth="1"/>
  </cols>
  <sheetData>
    <row r="1" spans="1:7" x14ac:dyDescent="0.4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</row>
    <row r="2" spans="1:7" x14ac:dyDescent="0.4">
      <c r="A2" s="6">
        <v>44294</v>
      </c>
      <c r="B2" s="2" t="s">
        <v>27</v>
      </c>
      <c r="C2" s="2" t="s">
        <v>31</v>
      </c>
      <c r="D2" s="14">
        <v>1200</v>
      </c>
      <c r="E2" s="14">
        <v>20000</v>
      </c>
      <c r="F2" s="14">
        <f t="shared" ref="F2:F13" si="0">D2*E2</f>
        <v>24000000</v>
      </c>
    </row>
    <row r="3" spans="1:7" x14ac:dyDescent="0.4">
      <c r="A3" s="6">
        <v>44296</v>
      </c>
      <c r="B3" s="2" t="s">
        <v>28</v>
      </c>
      <c r="C3" s="2" t="s">
        <v>32</v>
      </c>
      <c r="D3" s="14">
        <v>1400</v>
      </c>
      <c r="E3" s="14">
        <v>15000</v>
      </c>
      <c r="F3" s="14">
        <f t="shared" si="0"/>
        <v>21000000</v>
      </c>
    </row>
    <row r="4" spans="1:7" x14ac:dyDescent="0.4">
      <c r="A4" s="6">
        <v>44301</v>
      </c>
      <c r="B4" s="2" t="s">
        <v>29</v>
      </c>
      <c r="C4" s="2" t="s">
        <v>33</v>
      </c>
      <c r="D4" s="14">
        <v>1300</v>
      </c>
      <c r="E4" s="14">
        <v>18000</v>
      </c>
      <c r="F4" s="14">
        <f t="shared" si="0"/>
        <v>23400000</v>
      </c>
    </row>
    <row r="5" spans="1:7" x14ac:dyDescent="0.4">
      <c r="A5" s="6">
        <v>44317</v>
      </c>
      <c r="B5" s="2" t="s">
        <v>27</v>
      </c>
      <c r="C5" s="2" t="s">
        <v>31</v>
      </c>
      <c r="D5" s="14">
        <v>500</v>
      </c>
      <c r="E5" s="14">
        <v>25000</v>
      </c>
      <c r="F5" s="14">
        <f t="shared" si="0"/>
        <v>12500000</v>
      </c>
    </row>
    <row r="6" spans="1:7" x14ac:dyDescent="0.4">
      <c r="A6" s="6">
        <v>44320</v>
      </c>
      <c r="B6" s="2" t="s">
        <v>27</v>
      </c>
      <c r="C6" s="2" t="s">
        <v>34</v>
      </c>
      <c r="D6" s="14">
        <v>1200</v>
      </c>
      <c r="E6" s="14">
        <v>22000</v>
      </c>
      <c r="F6" s="14">
        <f t="shared" si="0"/>
        <v>26400000</v>
      </c>
    </row>
    <row r="7" spans="1:7" x14ac:dyDescent="0.4">
      <c r="A7" s="6">
        <v>44350</v>
      </c>
      <c r="B7" s="2" t="s">
        <v>28</v>
      </c>
      <c r="C7" s="2" t="s">
        <v>34</v>
      </c>
      <c r="D7" s="14">
        <v>1400</v>
      </c>
      <c r="E7" s="14">
        <v>18000</v>
      </c>
      <c r="F7" s="14">
        <f t="shared" si="0"/>
        <v>25200000</v>
      </c>
    </row>
    <row r="8" spans="1:7" x14ac:dyDescent="0.4">
      <c r="A8" s="6">
        <v>44356</v>
      </c>
      <c r="B8" s="2" t="s">
        <v>29</v>
      </c>
      <c r="C8" s="2" t="s">
        <v>33</v>
      </c>
      <c r="D8" s="14">
        <v>1500</v>
      </c>
      <c r="E8" s="14">
        <v>21000</v>
      </c>
      <c r="F8" s="14">
        <f t="shared" si="0"/>
        <v>31500000</v>
      </c>
    </row>
    <row r="9" spans="1:7" x14ac:dyDescent="0.4">
      <c r="A9" s="6">
        <v>44367</v>
      </c>
      <c r="B9" s="2" t="s">
        <v>30</v>
      </c>
      <c r="C9" s="2" t="s">
        <v>32</v>
      </c>
      <c r="D9" s="14">
        <v>500</v>
      </c>
      <c r="E9" s="14">
        <v>30000</v>
      </c>
      <c r="F9" s="14">
        <f t="shared" si="0"/>
        <v>15000000</v>
      </c>
    </row>
    <row r="10" spans="1:7" x14ac:dyDescent="0.4">
      <c r="A10" s="6">
        <v>44382</v>
      </c>
      <c r="B10" s="2" t="s">
        <v>27</v>
      </c>
      <c r="C10" s="2" t="s">
        <v>31</v>
      </c>
      <c r="D10" s="14">
        <v>1200</v>
      </c>
      <c r="E10" s="14">
        <v>18000</v>
      </c>
      <c r="F10" s="14">
        <f t="shared" si="0"/>
        <v>21600000</v>
      </c>
    </row>
    <row r="11" spans="1:7" x14ac:dyDescent="0.4">
      <c r="A11" s="6">
        <v>44387</v>
      </c>
      <c r="B11" s="2" t="s">
        <v>28</v>
      </c>
      <c r="C11" s="2" t="s">
        <v>34</v>
      </c>
      <c r="D11" s="14">
        <v>1400</v>
      </c>
      <c r="E11" s="14">
        <v>20000</v>
      </c>
      <c r="F11" s="14">
        <f t="shared" si="0"/>
        <v>28000000</v>
      </c>
    </row>
    <row r="12" spans="1:7" x14ac:dyDescent="0.4">
      <c r="A12" s="6">
        <v>44396</v>
      </c>
      <c r="B12" s="2" t="s">
        <v>29</v>
      </c>
      <c r="C12" s="2" t="s">
        <v>31</v>
      </c>
      <c r="D12" s="14">
        <v>1500</v>
      </c>
      <c r="E12" s="14">
        <v>15000</v>
      </c>
      <c r="F12" s="14">
        <f t="shared" si="0"/>
        <v>22500000</v>
      </c>
    </row>
    <row r="13" spans="1:7" x14ac:dyDescent="0.4">
      <c r="A13" s="6">
        <v>44397</v>
      </c>
      <c r="B13" s="2" t="s">
        <v>30</v>
      </c>
      <c r="C13" s="2" t="s">
        <v>32</v>
      </c>
      <c r="D13" s="14">
        <v>500</v>
      </c>
      <c r="E13" s="14">
        <v>22000</v>
      </c>
      <c r="F13" s="14">
        <f t="shared" si="0"/>
        <v>11000000</v>
      </c>
    </row>
    <row r="15" spans="1:7" x14ac:dyDescent="0.4">
      <c r="A15" s="2" t="s">
        <v>36</v>
      </c>
      <c r="B15" s="16"/>
      <c r="C15" s="16"/>
      <c r="D15" s="16"/>
      <c r="E15" s="2"/>
      <c r="F15" s="16"/>
      <c r="G15" s="2"/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40F6-AF20-4F97-882D-3F3E53C662D0}">
  <dimension ref="A1:H11"/>
  <sheetViews>
    <sheetView workbookViewId="0">
      <selection activeCell="G11" sqref="G11"/>
    </sheetView>
  </sheetViews>
  <sheetFormatPr defaultRowHeight="17.399999999999999" x14ac:dyDescent="0.4"/>
  <cols>
    <col min="2" max="2" width="10.8984375" bestFit="1" customWidth="1"/>
    <col min="3" max="3" width="9.3984375" bestFit="1" customWidth="1"/>
    <col min="4" max="4" width="12.8984375" bestFit="1" customWidth="1"/>
    <col min="5" max="5" width="9.3984375" bestFit="1" customWidth="1"/>
    <col min="6" max="6" width="11.09765625" customWidth="1"/>
    <col min="7" max="7" width="11.09765625" bestFit="1" customWidth="1"/>
    <col min="8" max="8" width="10.8984375" bestFit="1" customWidth="1"/>
  </cols>
  <sheetData>
    <row r="1" spans="1:8" x14ac:dyDescent="0.4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 x14ac:dyDescent="0.4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 x14ac:dyDescent="0.4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 x14ac:dyDescent="0.4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 x14ac:dyDescent="0.4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 x14ac:dyDescent="0.4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 x14ac:dyDescent="0.4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 x14ac:dyDescent="0.4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 x14ac:dyDescent="0.4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 x14ac:dyDescent="0.4">
      <c r="A10" s="8"/>
      <c r="B10" s="9"/>
      <c r="C10" s="8"/>
      <c r="D10" s="10"/>
      <c r="E10" s="11"/>
    </row>
    <row r="11" spans="1:8" x14ac:dyDescent="0.4">
      <c r="A11" s="12" t="s">
        <v>37</v>
      </c>
      <c r="B11" s="7"/>
      <c r="C11" s="7"/>
      <c r="D11" s="7"/>
      <c r="E11" s="7"/>
      <c r="F11" s="17"/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0EA2-0D47-4C63-87EA-02DC128B536C}">
  <sheetPr>
    <tabColor theme="9" tint="0.59999389629810485"/>
  </sheetPr>
  <dimension ref="A1:F15"/>
  <sheetViews>
    <sheetView workbookViewId="0">
      <selection activeCell="D12" sqref="D12"/>
    </sheetView>
  </sheetViews>
  <sheetFormatPr defaultRowHeight="17.399999999999999" x14ac:dyDescent="0.4"/>
  <cols>
    <col min="1" max="1" width="11.09765625" bestFit="1" customWidth="1"/>
    <col min="2" max="2" width="11.8984375" bestFit="1" customWidth="1"/>
    <col min="3" max="3" width="11.09765625" bestFit="1" customWidth="1"/>
    <col min="4" max="4" width="12.3984375" bestFit="1" customWidth="1"/>
    <col min="5" max="5" width="8.3984375" bestFit="1" customWidth="1"/>
    <col min="6" max="6" width="11.8984375" bestFit="1" customWidth="1"/>
  </cols>
  <sheetData>
    <row r="1" spans="1:6" x14ac:dyDescent="0.4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</row>
    <row r="2" spans="1:6" x14ac:dyDescent="0.4">
      <c r="A2" s="6">
        <v>44294</v>
      </c>
      <c r="B2" s="2" t="s">
        <v>27</v>
      </c>
      <c r="C2" s="2" t="s">
        <v>31</v>
      </c>
      <c r="D2" s="14">
        <v>1200</v>
      </c>
      <c r="E2" s="14">
        <v>20000</v>
      </c>
      <c r="F2" s="14">
        <f t="shared" ref="F2:F13" si="0">D2*E2</f>
        <v>24000000</v>
      </c>
    </row>
    <row r="3" spans="1:6" x14ac:dyDescent="0.4">
      <c r="A3" s="6">
        <v>44296</v>
      </c>
      <c r="B3" s="2" t="s">
        <v>28</v>
      </c>
      <c r="C3" s="2" t="s">
        <v>32</v>
      </c>
      <c r="D3" s="14">
        <v>1400</v>
      </c>
      <c r="E3" s="14">
        <v>15000</v>
      </c>
      <c r="F3" s="14">
        <f t="shared" si="0"/>
        <v>21000000</v>
      </c>
    </row>
    <row r="4" spans="1:6" x14ac:dyDescent="0.4">
      <c r="A4" s="6">
        <v>44301</v>
      </c>
      <c r="B4" s="2" t="s">
        <v>29</v>
      </c>
      <c r="C4" s="2" t="s">
        <v>33</v>
      </c>
      <c r="D4" s="14">
        <v>1300</v>
      </c>
      <c r="E4" s="14">
        <v>18000</v>
      </c>
      <c r="F4" s="14">
        <f t="shared" si="0"/>
        <v>23400000</v>
      </c>
    </row>
    <row r="5" spans="1:6" x14ac:dyDescent="0.4">
      <c r="A5" s="6">
        <v>44317</v>
      </c>
      <c r="B5" s="2" t="s">
        <v>27</v>
      </c>
      <c r="C5" s="2" t="s">
        <v>31</v>
      </c>
      <c r="D5" s="14">
        <v>500</v>
      </c>
      <c r="E5" s="14">
        <v>25000</v>
      </c>
      <c r="F5" s="14">
        <f t="shared" si="0"/>
        <v>12500000</v>
      </c>
    </row>
    <row r="6" spans="1:6" x14ac:dyDescent="0.4">
      <c r="A6" s="6">
        <v>44320</v>
      </c>
      <c r="B6" s="2" t="s">
        <v>27</v>
      </c>
      <c r="C6" s="2" t="s">
        <v>34</v>
      </c>
      <c r="D6" s="14">
        <v>1200</v>
      </c>
      <c r="E6" s="14">
        <v>22000</v>
      </c>
      <c r="F6" s="14">
        <f t="shared" si="0"/>
        <v>26400000</v>
      </c>
    </row>
    <row r="7" spans="1:6" x14ac:dyDescent="0.4">
      <c r="A7" s="6">
        <v>44350</v>
      </c>
      <c r="B7" s="2" t="s">
        <v>28</v>
      </c>
      <c r="C7" s="2" t="s">
        <v>34</v>
      </c>
      <c r="D7" s="14">
        <v>1400</v>
      </c>
      <c r="E7" s="14">
        <v>18000</v>
      </c>
      <c r="F7" s="14">
        <f t="shared" si="0"/>
        <v>25200000</v>
      </c>
    </row>
    <row r="8" spans="1:6" x14ac:dyDescent="0.4">
      <c r="A8" s="6">
        <v>44356</v>
      </c>
      <c r="B8" s="2" t="s">
        <v>29</v>
      </c>
      <c r="C8" s="2" t="s">
        <v>33</v>
      </c>
      <c r="D8" s="14">
        <v>1500</v>
      </c>
      <c r="E8" s="14">
        <v>21000</v>
      </c>
      <c r="F8" s="14">
        <f t="shared" si="0"/>
        <v>31500000</v>
      </c>
    </row>
    <row r="9" spans="1:6" x14ac:dyDescent="0.4">
      <c r="A9" s="6">
        <v>44367</v>
      </c>
      <c r="B9" s="2" t="s">
        <v>30</v>
      </c>
      <c r="C9" s="2" t="s">
        <v>32</v>
      </c>
      <c r="D9" s="14">
        <v>500</v>
      </c>
      <c r="E9" s="14">
        <v>30000</v>
      </c>
      <c r="F9" s="14">
        <f t="shared" si="0"/>
        <v>15000000</v>
      </c>
    </row>
    <row r="10" spans="1:6" x14ac:dyDescent="0.4">
      <c r="A10" s="6">
        <v>44382</v>
      </c>
      <c r="B10" s="2" t="s">
        <v>27</v>
      </c>
      <c r="C10" s="2" t="s">
        <v>31</v>
      </c>
      <c r="D10" s="14">
        <v>1200</v>
      </c>
      <c r="E10" s="14">
        <v>18000</v>
      </c>
      <c r="F10" s="14">
        <f t="shared" si="0"/>
        <v>21600000</v>
      </c>
    </row>
    <row r="11" spans="1:6" x14ac:dyDescent="0.4">
      <c r="A11" s="6">
        <v>44387</v>
      </c>
      <c r="B11" s="2" t="s">
        <v>28</v>
      </c>
      <c r="C11" s="2" t="s">
        <v>34</v>
      </c>
      <c r="D11" s="14">
        <v>1400</v>
      </c>
      <c r="E11" s="14">
        <v>20000</v>
      </c>
      <c r="F11" s="14">
        <f t="shared" si="0"/>
        <v>28000000</v>
      </c>
    </row>
    <row r="12" spans="1:6" x14ac:dyDescent="0.4">
      <c r="A12" s="6">
        <v>44396</v>
      </c>
      <c r="B12" s="2" t="s">
        <v>29</v>
      </c>
      <c r="C12" s="2" t="s">
        <v>31</v>
      </c>
      <c r="D12" s="14">
        <v>1500</v>
      </c>
      <c r="E12" s="14">
        <v>15000</v>
      </c>
      <c r="F12" s="14">
        <f t="shared" si="0"/>
        <v>22500000</v>
      </c>
    </row>
    <row r="13" spans="1:6" x14ac:dyDescent="0.4">
      <c r="A13" s="6">
        <v>44397</v>
      </c>
      <c r="B13" s="2" t="s">
        <v>30</v>
      </c>
      <c r="C13" s="2" t="s">
        <v>32</v>
      </c>
      <c r="D13" s="14">
        <v>500</v>
      </c>
      <c r="E13" s="14">
        <v>22000</v>
      </c>
      <c r="F13" s="14">
        <f t="shared" si="0"/>
        <v>11000000</v>
      </c>
    </row>
    <row r="15" spans="1:6" x14ac:dyDescent="0.4">
      <c r="A15" s="2" t="s">
        <v>37</v>
      </c>
      <c r="B15" s="16"/>
      <c r="C15" s="16"/>
      <c r="D15" s="2"/>
      <c r="E15" s="16"/>
      <c r="F15" s="2"/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87C7E-BDBC-4F93-8B8E-C9654D30D436}">
  <dimension ref="A1:H11"/>
  <sheetViews>
    <sheetView workbookViewId="0">
      <selection activeCell="G10" sqref="G10"/>
    </sheetView>
  </sheetViews>
  <sheetFormatPr defaultRowHeight="17.399999999999999" x14ac:dyDescent="0.4"/>
  <cols>
    <col min="2" max="2" width="11.09765625" bestFit="1" customWidth="1"/>
    <col min="3" max="3" width="9.3984375" bestFit="1" customWidth="1"/>
    <col min="4" max="5" width="7" customWidth="1"/>
    <col min="6" max="6" width="10.8984375" customWidth="1"/>
    <col min="7" max="7" width="11.09765625" bestFit="1" customWidth="1"/>
    <col min="8" max="8" width="10.8984375" bestFit="1" customWidth="1"/>
  </cols>
  <sheetData>
    <row r="1" spans="1:8" x14ac:dyDescent="0.4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 x14ac:dyDescent="0.4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 x14ac:dyDescent="0.4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 x14ac:dyDescent="0.4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 x14ac:dyDescent="0.4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 x14ac:dyDescent="0.4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 x14ac:dyDescent="0.4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 x14ac:dyDescent="0.4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 x14ac:dyDescent="0.4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 x14ac:dyDescent="0.4">
      <c r="A10" s="8"/>
      <c r="B10" s="9"/>
      <c r="C10" s="8"/>
    </row>
    <row r="11" spans="1:8" x14ac:dyDescent="0.4">
      <c r="A11" s="12" t="s">
        <v>38</v>
      </c>
      <c r="B11" s="18"/>
      <c r="C11" s="7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합격포인트_01_유형1~8</vt:lpstr>
      <vt:lpstr>01_체크체크_①~⑧</vt:lpstr>
      <vt:lpstr>02_유형1~6</vt:lpstr>
      <vt:lpstr>02_체크체크_①~⑥</vt:lpstr>
      <vt:lpstr>03_유형1~6</vt:lpstr>
      <vt:lpstr>03_체크체크_①~⑥</vt:lpstr>
      <vt:lpstr>04_유형1~5</vt:lpstr>
      <vt:lpstr>04_체크체크_①~⑤</vt:lpstr>
      <vt:lpstr>05_유형1~2</vt:lpstr>
      <vt:lpstr>06_유형1~3</vt:lpstr>
      <vt:lpstr>06_체크체크_①~⑤</vt:lpstr>
      <vt:lpstr>대표기출문제_기출1~16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대성 강</cp:lastModifiedBy>
  <dcterms:created xsi:type="dcterms:W3CDTF">2023-07-13T00:58:05Z</dcterms:created>
  <dcterms:modified xsi:type="dcterms:W3CDTF">2025-03-23T03:10:13Z</dcterms:modified>
</cp:coreProperties>
</file>