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컴활2급_실기_시나공\2026컴활2급실기_총정리\기출\"/>
    </mc:Choice>
  </mc:AlternateContent>
  <xr:revisionPtr revIDLastSave="0" documentId="13_ncr:1_{C8285ECA-8005-43B3-864C-E71DE05DA46A}" xr6:coauthVersionLast="47" xr6:coauthVersionMax="47" xr10:uidLastSave="{00000000-0000-0000-0000-000000000000}"/>
  <bookViews>
    <workbookView xWindow="-108" yWindow="-108" windowWidth="23256" windowHeight="12456" activeTab="4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6" i="12" l="1"/>
  <c r="C17" i="12"/>
  <c r="C18" i="12"/>
  <c r="C19" i="12"/>
  <c r="C20" i="12"/>
  <c r="C21" i="12"/>
  <c r="C22" i="12"/>
  <c r="C23" i="12"/>
  <c r="C15" i="12"/>
  <c r="E28" i="12"/>
  <c r="E29" i="12"/>
  <c r="E30" i="12"/>
  <c r="E31" i="12"/>
  <c r="E32" i="12"/>
  <c r="E33" i="12"/>
  <c r="E34" i="12"/>
  <c r="E35" i="12"/>
  <c r="E27" i="12"/>
  <c r="L25" i="12"/>
  <c r="L4" i="12"/>
  <c r="L5" i="12"/>
  <c r="L6" i="12"/>
  <c r="L7" i="12"/>
  <c r="L8" i="12"/>
  <c r="L9" i="12"/>
  <c r="L10" i="12"/>
  <c r="L11" i="12"/>
  <c r="L3" i="12"/>
  <c r="E11" i="12"/>
  <c r="E5" i="9"/>
  <c r="E6" i="9"/>
  <c r="E7" i="9"/>
  <c r="E8" i="9"/>
  <c r="E9" i="9"/>
  <c r="E10" i="9"/>
  <c r="E4" i="9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<sst xmlns="http://schemas.openxmlformats.org/spreadsheetml/2006/main" count="328" uniqueCount="260">
  <si>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</si>
  <si>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</si>
  <si>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</si>
  <si>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</si>
  <si>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</si>
  <si>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</si>
  <si>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</si>
  <si>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</si>
  <si>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</si>
  <si>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</si>
  <si>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</si>
  <si>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</si>
  <si>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</si>
  <si>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</si>
  <si>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</si>
  <si>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</si>
  <si>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</si>
  <si>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</si>
  <si>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</si>
  <si>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</si>
  <si>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</si>
  <si>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</si>
  <si>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</si>
  <si>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</si>
  <si>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</si>
  <si>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</si>
  <si>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</si>
  <si>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</si>
  <si>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</si>
  <si>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</si>
  <si>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</si>
  <si>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</si>
  <si>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</si>
  <si>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</si>
  <si>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</si>
  <si>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</si>
  <si>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</si>
  <si>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</si>
  <si>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</si>
  <si>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</si>
  <si>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</si>
  <si>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</si>
  <si>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</si>
  <si>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</si>
  <si>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</si>
  <si>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</si>
  <si>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</si>
  <si>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</si>
  <si>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</si>
  <si>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</si>
  <si>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</si>
  <si>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</si>
  <si>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</si>
  <si>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</si>
  <si>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</si>
  <si>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</si>
  <si>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</si>
  <si>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</si>
  <si>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</si>
  <si>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</si>
  <si>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</si>
  <si>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</si>
  <si>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</si>
  <si>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</si>
  <si>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</si>
  <si>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</si>
  <si>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</si>
  <si>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</si>
  <si>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</si>
  <si>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</si>
  <si>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</si>
  <si>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</si>
  <si>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</si>
  <si>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</si>
  <si>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</si>
  <si>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</si>
  <si>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</si>
  <si>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</si>
  <si>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</si>
  <si>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</si>
  <si>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</si>
  <si>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</si>
  <si>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</si>
  <si>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</si>
  <si>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</si>
  <si>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</si>
  <si>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</si>
  <si>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</si>
  <si>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</si>
  <si>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</si>
  <si>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</si>
  <si>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</si>
  <si>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</si>
  <si>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</si>
  <si>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</si>
  <si>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</si>
  <si>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</si>
  <si>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</si>
  <si>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</si>
  <si>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</si>
  <si>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</si>
  <si>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</si>
  <si>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</si>
  <si>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</si>
  <si>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</si>
  <si>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</si>
  <si>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</si>
  <si>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</si>
  <si>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</si>
  <si>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</si>
  <si>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</si>
  <si>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</si>
  <si>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</si>
  <si>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</si>
  <si>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</si>
  <si>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</si>
  <si>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</si>
  <si>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</si>
  <si>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</si>
  <si>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</si>
  <si>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</si>
  <si>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</si>
  <si>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</si>
  <si>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</si>
  <si>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</si>
  <si>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</si>
  <si>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</si>
  <si>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</si>
  <si>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</si>
  <si>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</si>
  <si>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</si>
  <si>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</si>
  <si>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</si>
  <si>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</si>
  <si>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</si>
  <si>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</si>
  <si>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</si>
  <si>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</si>
  <si>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</si>
  <si>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</si>
  <si>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</si>
  <si>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</si>
  <si>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</si>
  <si>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</si>
  <si>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</si>
  <si>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</si>
  <si>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</si>
  <si>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</si>
  <si>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</si>
  <si>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</si>
  <si>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</si>
  <si>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</si>
  <si>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</si>
  <si>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</si>
  <si>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</si>
  <si>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</si>
  <si>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</si>
  <si>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</si>
  <si>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</si>
  <si>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</si>
  <si>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</si>
  <si>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</si>
  <si>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</si>
  <si>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</si>
  <si>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</si>
  <si>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</si>
  <si>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</si>
  <si>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</si>
  <si>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</si>
  <si>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</si>
  <si>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</si>
  <si>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</si>
  <si>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</si>
  <si>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</si>
  <si>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</si>
  <si>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</si>
  <si>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</si>
  <si>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</si>
  <si>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</si>
  <si>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</si>
  <si>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</si>
  <si>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</si>
  <si>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</si>
  <si>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</si>
  <si>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</si>
  <si>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</si>
  <si>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</si>
  <si>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</si>
  <si>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</si>
  <si>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</si>
  <si>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</si>
  <si>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</si>
  <si>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</si>
  <si>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</si>
  <si>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</si>
  <si>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</si>
  <si>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</si>
  <si>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</si>
  <si>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</si>
  <si>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</si>
  <si>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</si>
  <si>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</si>
  <si>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</si>
  <si>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</si>
  <si>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</si>
  <si>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</si>
  <si>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</si>
  <si>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</si>
  <si>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</si>
  <si>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</si>
  <si>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</si>
  <si>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</si>
  <si>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</si>
  <si>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</si>
  <si>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</si>
  <si>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</si>
  <si>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</si>
  <si>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</si>
  <si>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거래처명</t>
    <phoneticPr fontId="1" type="noConversion"/>
  </si>
  <si>
    <t>거래량</t>
    <phoneticPr fontId="1" type="noConversion"/>
  </si>
  <si>
    <t>거래금액</t>
    <phoneticPr fontId="1" type="noConversion"/>
  </si>
  <si>
    <t>반품량</t>
    <phoneticPr fontId="1" type="noConversion"/>
  </si>
  <si>
    <t>반품비율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</si>
  <si>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</si>
  <si>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</si>
  <si>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</si>
  <si>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</si>
  <si>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</si>
  <si>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</si>
  <si>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</si>
  <si>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</si>
  <si>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</si>
  <si>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</si>
  <si>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</si>
  <si>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</si>
  <si>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</si>
  <si>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569만원</t>
    <phoneticPr fontId="1" type="noConversion"/>
  </si>
  <si>
    <t>914만원</t>
    <phoneticPr fontId="1" type="noConversion"/>
  </si>
  <si>
    <t>平均</t>
    <phoneticPr fontId="1" type="noConversion"/>
  </si>
  <si>
    <t>&gt;=1000</t>
    <phoneticPr fontId="1" type="noConversion"/>
  </si>
  <si>
    <t>&lt;=1500</t>
    <phoneticPr fontId="1" type="noConversion"/>
  </si>
  <si>
    <t>총합계</t>
  </si>
  <si>
    <t>3월</t>
  </si>
  <si>
    <t>4월</t>
  </si>
  <si>
    <t>5월</t>
  </si>
  <si>
    <t>6월</t>
  </si>
  <si>
    <t>골드</t>
  </si>
  <si>
    <t>실버</t>
  </si>
  <si>
    <t>브론즈</t>
  </si>
  <si>
    <t>합계 : 구매수량</t>
  </si>
  <si>
    <t>전체 합계 : 구매수량</t>
  </si>
  <si>
    <t>전체 합계 : 구매금액</t>
  </si>
  <si>
    <t>합계 : 구매금액</t>
  </si>
  <si>
    <t>회원등급</t>
  </si>
  <si>
    <t>주문일자</t>
  </si>
  <si>
    <t>값</t>
  </si>
  <si>
    <t>*백화점</t>
    <phoneticPr fontId="1" type="noConversion"/>
  </si>
  <si>
    <t>*마트</t>
    <phoneticPr fontId="1" type="noConversion"/>
  </si>
  <si>
    <t>&gt;=2024-04-15</t>
    <phoneticPr fontId="1" type="noConversion"/>
  </si>
  <si>
    <t>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</si>
</sst>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0&quot;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NumberForma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D-4632-B9EE-59F192006C41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FD-4632-B9EE-59F192006C41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FD-4632-B9EE-59F192006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3779520" y="929640"/>
          <a:ext cx="670560" cy="4419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6247.714785532407" createdVersion="7" refreshedVersion="7" minRefreshableVersion="3" recordCount="11" xr:uid="{6C0A1D0C-2FC2-4A3B-9631-B2AB0A62F5F9}">
  <cacheSource type="worksheet">
    <worksheetSource ref="A3:G14" sheet="분석작업-1"/>
  </cacheSource>
  <cacheFields count="8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7" base="1">
        <rangePr groupBy="days" startDate="2024-03-05T00:00:00" endDate="2024-06-23T00:00:00"/>
        <groupItems count="368">
          <s v="&lt;2024-03-05"/>
          <s v="1월1일"/>
          <s v="1월2일"/>
          <s v="1월3일"/>
          <s v="1월4일"/>
          <s v="1월5일"/>
          <s v="1월6일"/>
          <s v="1월7일"/>
          <s v="1월8일"/>
          <s v="1월9일"/>
          <s v="1월10일"/>
          <s v="1월11일"/>
          <s v="1월12일"/>
          <s v="1월13일"/>
          <s v="1월14일"/>
          <s v="1월15일"/>
          <s v="1월16일"/>
          <s v="1월17일"/>
          <s v="1월18일"/>
          <s v="1월19일"/>
          <s v="1월20일"/>
          <s v="1월21일"/>
          <s v="1월22일"/>
          <s v="1월23일"/>
          <s v="1월24일"/>
          <s v="1월25일"/>
          <s v="1월26일"/>
          <s v="1월27일"/>
          <s v="1월28일"/>
          <s v="1월29일"/>
          <s v="1월30일"/>
          <s v="1월31일"/>
          <s v="2월1일"/>
          <s v="2월2일"/>
          <s v="2월3일"/>
          <s v="2월4일"/>
          <s v="2월5일"/>
          <s v="2월6일"/>
          <s v="2월7일"/>
          <s v="2월8일"/>
          <s v="2월9일"/>
          <s v="2월10일"/>
          <s v="2월11일"/>
          <s v="2월12일"/>
          <s v="2월13일"/>
          <s v="2월14일"/>
          <s v="2월15일"/>
          <s v="2월16일"/>
          <s v="2월17일"/>
          <s v="2월18일"/>
          <s v="2월19일"/>
          <s v="2월20일"/>
          <s v="2월21일"/>
          <s v="2월22일"/>
          <s v="2월23일"/>
          <s v="2월24일"/>
          <s v="2월25일"/>
          <s v="2월26일"/>
          <s v="2월27일"/>
          <s v="2월28일"/>
          <s v="2월29일"/>
          <s v="3월1일"/>
          <s v="3월2일"/>
          <s v="3월3일"/>
          <s v="3월4일"/>
          <s v="3월5일"/>
          <s v="3월6일"/>
          <s v="3월7일"/>
          <s v="3월8일"/>
          <s v="3월9일"/>
          <s v="3월10일"/>
          <s v="3월11일"/>
          <s v="3월12일"/>
          <s v="3월13일"/>
          <s v="3월14일"/>
          <s v="3월15일"/>
          <s v="3월16일"/>
          <s v="3월17일"/>
          <s v="3월18일"/>
          <s v="3월19일"/>
          <s v="3월20일"/>
          <s v="3월21일"/>
          <s v="3월22일"/>
          <s v="3월23일"/>
          <s v="3월24일"/>
          <s v="3월25일"/>
          <s v="3월26일"/>
          <s v="3월27일"/>
          <s v="3월28일"/>
          <s v="3월29일"/>
          <s v="3월30일"/>
          <s v="3월31일"/>
          <s v="4월1일"/>
          <s v="4월2일"/>
          <s v="4월3일"/>
          <s v="4월4일"/>
          <s v="4월5일"/>
          <s v="4월6일"/>
          <s v="4월7일"/>
          <s v="4월8일"/>
          <s v="4월9일"/>
          <s v="4월10일"/>
          <s v="4월11일"/>
          <s v="4월12일"/>
          <s v="4월13일"/>
          <s v="4월14일"/>
          <s v="4월15일"/>
          <s v="4월16일"/>
          <s v="4월17일"/>
          <s v="4월18일"/>
          <s v="4월19일"/>
          <s v="4월20일"/>
          <s v="4월21일"/>
          <s v="4월22일"/>
          <s v="4월23일"/>
          <s v="4월24일"/>
          <s v="4월25일"/>
          <s v="4월26일"/>
          <s v="4월27일"/>
          <s v="4월28일"/>
          <s v="4월29일"/>
          <s v="4월30일"/>
          <s v="5월1일"/>
          <s v="5월2일"/>
          <s v="5월3일"/>
          <s v="5월4일"/>
          <s v="5월5일"/>
          <s v="5월6일"/>
          <s v="5월7일"/>
          <s v="5월8일"/>
          <s v="5월9일"/>
          <s v="5월10일"/>
          <s v="5월11일"/>
          <s v="5월12일"/>
          <s v="5월13일"/>
          <s v="5월14일"/>
          <s v="5월15일"/>
          <s v="5월16일"/>
          <s v="5월17일"/>
          <s v="5월18일"/>
          <s v="5월19일"/>
          <s v="5월20일"/>
          <s v="5월21일"/>
          <s v="5월22일"/>
          <s v="5월23일"/>
          <s v="5월24일"/>
          <s v="5월25일"/>
          <s v="5월26일"/>
          <s v="5월27일"/>
          <s v="5월28일"/>
          <s v="5월29일"/>
          <s v="5월30일"/>
          <s v="5월31일"/>
          <s v="6월1일"/>
          <s v="6월2일"/>
          <s v="6월3일"/>
          <s v="6월4일"/>
          <s v="6월5일"/>
          <s v="6월6일"/>
          <s v="6월7일"/>
          <s v="6월8일"/>
          <s v="6월9일"/>
          <s v="6월10일"/>
          <s v="6월11일"/>
          <s v="6월12일"/>
          <s v="6월13일"/>
          <s v="6월14일"/>
          <s v="6월15일"/>
          <s v="6월16일"/>
          <s v="6월17일"/>
          <s v="6월18일"/>
          <s v="6월19일"/>
          <s v="6월20일"/>
          <s v="6월21일"/>
          <s v="6월22일"/>
          <s v="6월23일"/>
          <s v="6월24일"/>
          <s v="6월25일"/>
          <s v="6월26일"/>
          <s v="6월27일"/>
          <s v="6월28일"/>
          <s v="6월29일"/>
          <s v="6월30일"/>
          <s v="7월1일"/>
          <s v="7월2일"/>
          <s v="7월3일"/>
          <s v="7월4일"/>
          <s v="7월5일"/>
          <s v="7월6일"/>
          <s v="7월7일"/>
          <s v="7월8일"/>
          <s v="7월9일"/>
          <s v="7월10일"/>
          <s v="7월11일"/>
          <s v="7월12일"/>
          <s v="7월13일"/>
          <s v="7월14일"/>
          <s v="7월15일"/>
          <s v="7월16일"/>
          <s v="7월17일"/>
          <s v="7월18일"/>
          <s v="7월19일"/>
          <s v="7월20일"/>
          <s v="7월21일"/>
          <s v="7월22일"/>
          <s v="7월23일"/>
          <s v="7월24일"/>
          <s v="7월25일"/>
          <s v="7월26일"/>
          <s v="7월27일"/>
          <s v="7월28일"/>
          <s v="7월29일"/>
          <s v="7월30일"/>
          <s v="7월31일"/>
          <s v="8월1일"/>
          <s v="8월2일"/>
          <s v="8월3일"/>
          <s v="8월4일"/>
          <s v="8월5일"/>
          <s v="8월6일"/>
          <s v="8월7일"/>
          <s v="8월8일"/>
          <s v="8월9일"/>
          <s v="8월10일"/>
          <s v="8월11일"/>
          <s v="8월12일"/>
          <s v="8월13일"/>
          <s v="8월14일"/>
          <s v="8월15일"/>
          <s v="8월16일"/>
          <s v="8월17일"/>
          <s v="8월18일"/>
          <s v="8월19일"/>
          <s v="8월20일"/>
          <s v="8월21일"/>
          <s v="8월22일"/>
          <s v="8월23일"/>
          <s v="8월24일"/>
          <s v="8월25일"/>
          <s v="8월26일"/>
          <s v="8월27일"/>
          <s v="8월28일"/>
          <s v="8월29일"/>
          <s v="8월30일"/>
          <s v="8월31일"/>
          <s v="9월1일"/>
          <s v="9월2일"/>
          <s v="9월3일"/>
          <s v="9월4일"/>
          <s v="9월5일"/>
          <s v="9월6일"/>
          <s v="9월7일"/>
          <s v="9월8일"/>
          <s v="9월9일"/>
          <s v="9월10일"/>
          <s v="9월11일"/>
          <s v="9월12일"/>
          <s v="9월13일"/>
          <s v="9월14일"/>
          <s v="9월15일"/>
          <s v="9월16일"/>
          <s v="9월17일"/>
          <s v="9월18일"/>
          <s v="9월19일"/>
          <s v="9월20일"/>
          <s v="9월21일"/>
          <s v="9월22일"/>
          <s v="9월23일"/>
          <s v="9월24일"/>
          <s v="9월25일"/>
          <s v="9월26일"/>
          <s v="9월27일"/>
          <s v="9월28일"/>
          <s v="9월29일"/>
          <s v="9월30일"/>
          <s v="10월1일"/>
          <s v="10월2일"/>
          <s v="10월3일"/>
          <s v="10월4일"/>
          <s v="10월5일"/>
          <s v="10월6일"/>
          <s v="10월7일"/>
          <s v="10월8일"/>
          <s v="10월9일"/>
          <s v="10월10일"/>
          <s v="10월11일"/>
          <s v="10월12일"/>
          <s v="10월13일"/>
          <s v="10월14일"/>
          <s v="10월15일"/>
          <s v="10월16일"/>
          <s v="10월17일"/>
          <s v="10월18일"/>
          <s v="10월19일"/>
          <s v="10월20일"/>
          <s v="10월21일"/>
          <s v="10월22일"/>
          <s v="10월23일"/>
          <s v="10월24일"/>
          <s v="10월25일"/>
          <s v="10월26일"/>
          <s v="10월27일"/>
          <s v="10월28일"/>
          <s v="10월29일"/>
          <s v="10월30일"/>
          <s v="10월31일"/>
          <s v="11월1일"/>
          <s v="11월2일"/>
          <s v="11월3일"/>
          <s v="11월4일"/>
          <s v="11월5일"/>
          <s v="11월6일"/>
          <s v="11월7일"/>
          <s v="11월8일"/>
          <s v="11월9일"/>
          <s v="11월10일"/>
          <s v="11월11일"/>
          <s v="11월12일"/>
          <s v="11월13일"/>
          <s v="11월14일"/>
          <s v="11월15일"/>
          <s v="11월16일"/>
          <s v="11월17일"/>
          <s v="11월18일"/>
          <s v="11월19일"/>
          <s v="11월20일"/>
          <s v="11월21일"/>
          <s v="11월22일"/>
          <s v="11월23일"/>
          <s v="11월24일"/>
          <s v="11월25일"/>
          <s v="11월26일"/>
          <s v="11월27일"/>
          <s v="11월28일"/>
          <s v="11월29일"/>
          <s v="11월30일"/>
          <s v="12월1일"/>
          <s v="12월2일"/>
          <s v="12월3일"/>
          <s v="12월4일"/>
          <s v="12월5일"/>
          <s v="12월6일"/>
          <s v="12월7일"/>
          <s v="12월8일"/>
          <s v="12월9일"/>
          <s v="12월10일"/>
          <s v="12월11일"/>
          <s v="12월12일"/>
          <s v="12월13일"/>
          <s v="12월14일"/>
          <s v="12월15일"/>
          <s v="12월16일"/>
          <s v="12월17일"/>
          <s v="12월18일"/>
          <s v="12월19일"/>
          <s v="12월20일"/>
          <s v="12월21일"/>
          <s v="12월22일"/>
          <s v="12월23일"/>
          <s v="12월24일"/>
          <s v="12월25일"/>
          <s v="12월26일"/>
          <s v="12월27일"/>
          <s v="12월28일"/>
          <s v="12월29일"/>
          <s v="12월30일"/>
          <s v="12월31일"/>
          <s v="&gt;2024-06-23"/>
        </groupItems>
      </fieldGroup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  <cacheField name="월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135203-5CBB-4AE3-9550-1BD009F87E55}" name="피벗 테이블1" cacheId="6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>
  <location ref="A18:G33" firstHeaderRow="1" firstDataRow="2" firstDataCol="3"/>
  <pivotFields count="8">
    <pivotField compact="0" showAll="0"/>
    <pivotField axis="axisRow" compact="0"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compact="0" showAll="0"/>
    <pivotField axis="axisCol" compact="0" showAll="0">
      <items count="4">
        <item x="2"/>
        <item x="1"/>
        <item x="0"/>
        <item t="default"/>
      </items>
    </pivotField>
    <pivotField compact="0" showAll="0"/>
    <pivotField dataField="1" compact="0" showAll="0"/>
    <pivotField dataField="1" compact="0" numFmtId="41" showAll="0"/>
    <pivotField axis="axisRow" compact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3">
    <field x="7"/>
    <field x="1"/>
    <field x="-2"/>
  </rowFields>
  <rowItems count="14">
    <i>
      <x v="3"/>
    </i>
    <i r="2">
      <x/>
    </i>
    <i r="2" i="1">
      <x v="1"/>
    </i>
    <i>
      <x v="4"/>
    </i>
    <i r="2">
      <x/>
    </i>
    <i r="2" i="1">
      <x v="1"/>
    </i>
    <i>
      <x v="5"/>
    </i>
    <i r="2">
      <x/>
    </i>
    <i r="2" i="1">
      <x v="1"/>
    </i>
    <i>
      <x v="6"/>
    </i>
    <i r="2">
      <x/>
    </i>
    <i r="2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F9" sqref="F9"/>
    </sheetView>
  </sheetViews>
  <sheetFormatPr defaultRowHeight="17.399999999999999" x14ac:dyDescent="0.4"/>
  <cols>
    <col min="1" max="1" width="10.3984375" bestFit="1" customWidth="1"/>
    <col min="4" max="4" width="9.296875" bestFit="1" customWidth="1"/>
  </cols>
  <sheetData>
    <row r="1" spans="1:6" x14ac:dyDescent="0.4">
      <c r="A1" t="s">
        <v>0</v>
      </c>
    </row>
    <row r="3" spans="1:6" x14ac:dyDescent="0.4">
      <c r="A3" s="2" t="s">
        <v>217</v>
      </c>
      <c r="B3" s="2" t="s">
        <v>218</v>
      </c>
      <c r="C3" s="2" t="s">
        <v>219</v>
      </c>
      <c r="D3" s="2" t="s">
        <v>220</v>
      </c>
      <c r="E3" s="2" t="s">
        <v>221</v>
      </c>
      <c r="F3" s="2" t="s">
        <v>222</v>
      </c>
    </row>
    <row r="4" spans="1:6" x14ac:dyDescent="0.4">
      <c r="A4" s="2" t="s">
        <v>223</v>
      </c>
      <c r="B4" s="2" t="s">
        <v>228</v>
      </c>
      <c r="C4" s="1">
        <v>5200</v>
      </c>
      <c r="D4" s="4" t="s">
        <v>233</v>
      </c>
      <c r="E4" s="2">
        <v>68</v>
      </c>
      <c r="F4" s="3">
        <v>1.3100000000000001E-2</v>
      </c>
    </row>
    <row r="5" spans="1:6" x14ac:dyDescent="0.4">
      <c r="A5" s="2" t="s">
        <v>224</v>
      </c>
      <c r="B5" s="2" t="s">
        <v>229</v>
      </c>
      <c r="C5" s="1">
        <v>2750</v>
      </c>
      <c r="D5" s="4" t="s">
        <v>234</v>
      </c>
      <c r="E5" s="2">
        <v>37</v>
      </c>
      <c r="F5" s="3">
        <v>1.35E-2</v>
      </c>
    </row>
    <row r="6" spans="1:6" x14ac:dyDescent="0.4">
      <c r="A6" s="2" t="s">
        <v>225</v>
      </c>
      <c r="B6" s="2" t="s">
        <v>230</v>
      </c>
      <c r="C6" s="1">
        <v>4820</v>
      </c>
      <c r="D6" s="4" t="s">
        <v>235</v>
      </c>
      <c r="E6" s="2">
        <v>159</v>
      </c>
      <c r="F6" s="3">
        <v>3.3099999999999997E-2</v>
      </c>
    </row>
    <row r="7" spans="1:6" x14ac:dyDescent="0.4">
      <c r="A7" s="2" t="s">
        <v>226</v>
      </c>
      <c r="B7" s="2" t="s">
        <v>231</v>
      </c>
      <c r="C7" s="1">
        <v>3990</v>
      </c>
      <c r="D7" s="4" t="s">
        <v>236</v>
      </c>
      <c r="E7" s="2">
        <v>81</v>
      </c>
      <c r="F7" s="3">
        <v>2.0299999999999999E-2</v>
      </c>
    </row>
    <row r="8" spans="1:6" x14ac:dyDescent="0.4">
      <c r="A8" s="2" t="s">
        <v>227</v>
      </c>
      <c r="B8" s="2" t="s">
        <v>232</v>
      </c>
      <c r="C8" s="1">
        <v>6440</v>
      </c>
      <c r="D8" s="4" t="s">
        <v>237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J17" sqref="J17"/>
    </sheetView>
  </sheetViews>
  <sheetFormatPr defaultRowHeight="17.399999999999999" x14ac:dyDescent="0.4"/>
  <cols>
    <col min="1" max="1" width="9.19921875" bestFit="1" customWidth="1"/>
  </cols>
  <sheetData>
    <row r="1" spans="1:7" ht="25.2" x14ac:dyDescent="0.4">
      <c r="A1" s="17" t="s">
        <v>19</v>
      </c>
      <c r="B1" s="17"/>
      <c r="C1" s="17"/>
      <c r="D1" s="17"/>
      <c r="E1" s="17"/>
      <c r="F1" s="17"/>
      <c r="G1" s="17"/>
    </row>
    <row r="3" spans="1:7" x14ac:dyDescent="0.4">
      <c r="A3" s="26" t="s">
        <v>1</v>
      </c>
      <c r="B3" s="26" t="s">
        <v>2</v>
      </c>
      <c r="C3" s="26" t="s">
        <v>20</v>
      </c>
      <c r="D3" s="26"/>
      <c r="E3" s="26"/>
      <c r="F3" s="26" t="s">
        <v>238</v>
      </c>
      <c r="G3" s="26" t="s">
        <v>15</v>
      </c>
    </row>
    <row r="4" spans="1:7" x14ac:dyDescent="0.4">
      <c r="A4" s="26"/>
      <c r="B4" s="26"/>
      <c r="C4" s="18" t="s">
        <v>16</v>
      </c>
      <c r="D4" s="18" t="s">
        <v>17</v>
      </c>
      <c r="E4" s="18" t="s">
        <v>18</v>
      </c>
      <c r="F4" s="26"/>
      <c r="G4" s="26"/>
    </row>
    <row r="5" spans="1:7" x14ac:dyDescent="0.4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19">
        <f>AVERAGE(C5:E5)</f>
        <v>82</v>
      </c>
      <c r="G5" s="5" t="s">
        <v>13</v>
      </c>
    </row>
    <row r="6" spans="1:7" x14ac:dyDescent="0.4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19">
        <f t="shared" ref="F6:F13" si="0">AVERAGE(C6:E6)</f>
        <v>53.666666666666664</v>
      </c>
      <c r="G6" s="5" t="s">
        <v>14</v>
      </c>
    </row>
    <row r="7" spans="1:7" x14ac:dyDescent="0.4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19">
        <f t="shared" si="0"/>
        <v>93.333333333333329</v>
      </c>
      <c r="G7" s="5" t="s">
        <v>13</v>
      </c>
    </row>
    <row r="8" spans="1:7" x14ac:dyDescent="0.4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19">
        <f t="shared" si="0"/>
        <v>57</v>
      </c>
      <c r="G8" s="5" t="s">
        <v>14</v>
      </c>
    </row>
    <row r="9" spans="1:7" x14ac:dyDescent="0.4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19">
        <f t="shared" si="0"/>
        <v>84</v>
      </c>
      <c r="G9" s="5" t="s">
        <v>13</v>
      </c>
    </row>
    <row r="10" spans="1:7" x14ac:dyDescent="0.4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19">
        <f t="shared" si="0"/>
        <v>49.333333333333336</v>
      </c>
      <c r="G10" s="5" t="s">
        <v>14</v>
      </c>
    </row>
    <row r="11" spans="1:7" x14ac:dyDescent="0.4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19">
        <f t="shared" si="0"/>
        <v>94.666666666666671</v>
      </c>
      <c r="G11" s="5" t="s">
        <v>13</v>
      </c>
    </row>
    <row r="12" spans="1:7" x14ac:dyDescent="0.4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19">
        <f t="shared" si="0"/>
        <v>84</v>
      </c>
      <c r="G12" s="5" t="s">
        <v>13</v>
      </c>
    </row>
    <row r="13" spans="1:7" x14ac:dyDescent="0.4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19">
        <f t="shared" si="0"/>
        <v>60.666666666666664</v>
      </c>
      <c r="G13" s="5" t="s">
        <v>14</v>
      </c>
    </row>
    <row r="14" spans="1:7" x14ac:dyDescent="0.4">
      <c r="A14" s="5">
        <v>11110240</v>
      </c>
      <c r="B14" s="5" t="s">
        <v>11</v>
      </c>
      <c r="C14" s="25" t="s">
        <v>116</v>
      </c>
      <c r="D14" s="25"/>
      <c r="E14" s="25"/>
      <c r="F14" s="20"/>
      <c r="G14" s="5" t="s">
        <v>14</v>
      </c>
    </row>
  </sheetData>
  <mergeCells count="6">
    <mergeCell ref="A3:A4"/>
    <mergeCell ref="C14:E14"/>
    <mergeCell ref="G3:G4"/>
    <mergeCell ref="F3:F4"/>
    <mergeCell ref="C3:E3"/>
    <mergeCell ref="B3:B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topLeftCell="A4" workbookViewId="0">
      <selection activeCell="I16" sqref="I16"/>
    </sheetView>
  </sheetViews>
  <sheetFormatPr defaultRowHeight="17.399999999999999" x14ac:dyDescent="0.4"/>
  <cols>
    <col min="1" max="1" width="13.59765625" customWidth="1"/>
    <col min="2" max="2" width="12.296875" bestFit="1" customWidth="1"/>
    <col min="3" max="3" width="10.69921875" bestFit="1" customWidth="1"/>
    <col min="4" max="4" width="9.09765625" bestFit="1" customWidth="1"/>
    <col min="6" max="6" width="12.69921875" bestFit="1" customWidth="1"/>
  </cols>
  <sheetData>
    <row r="1" spans="1:6" ht="21" x14ac:dyDescent="0.4">
      <c r="A1" s="27" t="s">
        <v>24</v>
      </c>
      <c r="B1" s="27"/>
      <c r="C1" s="27"/>
      <c r="D1" s="27"/>
      <c r="E1" s="27"/>
      <c r="F1" s="27"/>
    </row>
    <row r="3" spans="1:6" x14ac:dyDescent="0.4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4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4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4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4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4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4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4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4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4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4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4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4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4">
      <c r="A17" s="5" t="s">
        <v>26</v>
      </c>
      <c r="B17" s="5" t="s">
        <v>21</v>
      </c>
      <c r="C17" s="5" t="s">
        <v>21</v>
      </c>
      <c r="D17" s="2"/>
      <c r="E17" s="2"/>
      <c r="F17" s="2"/>
    </row>
    <row r="18" spans="1:6" x14ac:dyDescent="0.4">
      <c r="A18" s="2" t="s">
        <v>258</v>
      </c>
      <c r="B18" s="2" t="s">
        <v>239</v>
      </c>
      <c r="C18" s="2" t="s">
        <v>240</v>
      </c>
      <c r="D18" s="2"/>
      <c r="E18" s="2"/>
      <c r="F18" s="2"/>
    </row>
    <row r="21" spans="1:6" x14ac:dyDescent="0.4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4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4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4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workbookViewId="0">
      <selection activeCell="G23" sqref="G23"/>
    </sheetView>
  </sheetViews>
  <sheetFormatPr defaultRowHeight="17.399999999999999" x14ac:dyDescent="0.4"/>
  <cols>
    <col min="1" max="1" width="10.69921875" bestFit="1" customWidth="1"/>
    <col min="3" max="3" width="10.3984375" bestFit="1" customWidth="1"/>
    <col min="6" max="6" width="8.69921875" customWidth="1"/>
  </cols>
  <sheetData>
    <row r="1" spans="1:12" x14ac:dyDescent="0.4">
      <c r="A1" s="11" t="s">
        <v>117</v>
      </c>
      <c r="B1" s="10" t="s">
        <v>121</v>
      </c>
      <c r="G1" s="11" t="s">
        <v>134</v>
      </c>
      <c r="H1" s="10" t="s">
        <v>135</v>
      </c>
    </row>
    <row r="2" spans="1:12" x14ac:dyDescent="0.4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5" t="s">
        <v>140</v>
      </c>
      <c r="H2" s="15" t="s">
        <v>136</v>
      </c>
      <c r="I2" s="15" t="s">
        <v>137</v>
      </c>
      <c r="J2" s="15" t="s">
        <v>138</v>
      </c>
      <c r="K2" s="15" t="s">
        <v>139</v>
      </c>
      <c r="L2" s="16" t="s">
        <v>150</v>
      </c>
    </row>
    <row r="3" spans="1:12" x14ac:dyDescent="0.4">
      <c r="A3" s="9" t="s">
        <v>125</v>
      </c>
      <c r="B3" s="9" t="s">
        <v>124</v>
      </c>
      <c r="C3" s="6">
        <v>2534</v>
      </c>
      <c r="D3" s="6">
        <v>2463</v>
      </c>
      <c r="E3" s="6">
        <v>2954</v>
      </c>
      <c r="G3" s="15" t="s">
        <v>143</v>
      </c>
      <c r="H3" s="15">
        <v>15</v>
      </c>
      <c r="I3" s="15">
        <v>11</v>
      </c>
      <c r="J3" s="15">
        <v>12</v>
      </c>
      <c r="K3" s="15">
        <v>56</v>
      </c>
      <c r="L3" s="15" t="str">
        <f>IFERROR(CHOOSE(_xlfn.RANK.EQ(K3,$K$3:$K$11),"우승","준우승"),"")</f>
        <v/>
      </c>
    </row>
    <row r="4" spans="1:12" x14ac:dyDescent="0.4">
      <c r="A4" s="9" t="s">
        <v>126</v>
      </c>
      <c r="B4" s="9" t="s">
        <v>133</v>
      </c>
      <c r="C4" s="6">
        <v>5381</v>
      </c>
      <c r="D4" s="6">
        <v>5071</v>
      </c>
      <c r="E4" s="6">
        <v>4866</v>
      </c>
      <c r="G4" s="15" t="s">
        <v>146</v>
      </c>
      <c r="H4" s="15">
        <v>14</v>
      </c>
      <c r="I4" s="15">
        <v>8</v>
      </c>
      <c r="J4" s="15">
        <v>16</v>
      </c>
      <c r="K4" s="15">
        <v>50</v>
      </c>
      <c r="L4" s="15" t="str">
        <f t="shared" ref="L4:L11" si="0">IFERROR(CHOOSE(_xlfn.RANK.EQ(K4,$K$3:$K$11),"우승","준우승"),"")</f>
        <v/>
      </c>
    </row>
    <row r="5" spans="1:12" x14ac:dyDescent="0.4">
      <c r="A5" s="9" t="s">
        <v>127</v>
      </c>
      <c r="B5" s="9" t="s">
        <v>124</v>
      </c>
      <c r="C5" s="6">
        <v>1967</v>
      </c>
      <c r="D5" s="6">
        <v>3549</v>
      </c>
      <c r="E5" s="6">
        <v>2672</v>
      </c>
      <c r="G5" s="15" t="s">
        <v>149</v>
      </c>
      <c r="H5" s="15">
        <v>9</v>
      </c>
      <c r="I5" s="15">
        <v>10</v>
      </c>
      <c r="J5" s="15">
        <v>19</v>
      </c>
      <c r="K5" s="15">
        <v>37</v>
      </c>
      <c r="L5" s="15" t="str">
        <f t="shared" si="0"/>
        <v/>
      </c>
    </row>
    <row r="6" spans="1:12" x14ac:dyDescent="0.4">
      <c r="A6" s="9" t="s">
        <v>128</v>
      </c>
      <c r="B6" s="9" t="s">
        <v>133</v>
      </c>
      <c r="C6" s="6">
        <v>2648</v>
      </c>
      <c r="D6" s="6">
        <v>2786</v>
      </c>
      <c r="E6" s="6">
        <v>3078</v>
      </c>
      <c r="G6" s="15" t="s">
        <v>141</v>
      </c>
      <c r="H6" s="15">
        <v>22</v>
      </c>
      <c r="I6" s="15">
        <v>13</v>
      </c>
      <c r="J6" s="15">
        <v>3</v>
      </c>
      <c r="K6" s="15">
        <v>79</v>
      </c>
      <c r="L6" s="15" t="str">
        <f t="shared" si="0"/>
        <v>우승</v>
      </c>
    </row>
    <row r="7" spans="1:12" x14ac:dyDescent="0.4">
      <c r="A7" s="9" t="s">
        <v>129</v>
      </c>
      <c r="B7" s="9" t="s">
        <v>124</v>
      </c>
      <c r="C7" s="6">
        <v>4259</v>
      </c>
      <c r="D7" s="6">
        <v>4862</v>
      </c>
      <c r="E7" s="6">
        <v>5037</v>
      </c>
      <c r="G7" s="15" t="s">
        <v>147</v>
      </c>
      <c r="H7" s="15">
        <v>16</v>
      </c>
      <c r="I7" s="15">
        <v>7</v>
      </c>
      <c r="J7" s="15">
        <v>15</v>
      </c>
      <c r="K7" s="15">
        <v>55</v>
      </c>
      <c r="L7" s="15" t="str">
        <f t="shared" si="0"/>
        <v/>
      </c>
    </row>
    <row r="8" spans="1:12" x14ac:dyDescent="0.4">
      <c r="A8" s="9" t="s">
        <v>130</v>
      </c>
      <c r="B8" s="9" t="s">
        <v>133</v>
      </c>
      <c r="C8" s="6">
        <v>3809</v>
      </c>
      <c r="D8" s="6">
        <v>3793</v>
      </c>
      <c r="E8" s="6">
        <v>3945</v>
      </c>
      <c r="G8" s="15" t="s">
        <v>148</v>
      </c>
      <c r="H8" s="15">
        <v>12</v>
      </c>
      <c r="I8" s="15">
        <v>12</v>
      </c>
      <c r="J8" s="15">
        <v>14</v>
      </c>
      <c r="K8" s="15">
        <v>48</v>
      </c>
      <c r="L8" s="15" t="str">
        <f t="shared" si="0"/>
        <v/>
      </c>
    </row>
    <row r="9" spans="1:12" x14ac:dyDescent="0.4">
      <c r="A9" s="9" t="s">
        <v>131</v>
      </c>
      <c r="B9" s="9" t="s">
        <v>133</v>
      </c>
      <c r="C9" s="6">
        <v>1661</v>
      </c>
      <c r="D9" s="6">
        <v>2158</v>
      </c>
      <c r="E9" s="6">
        <v>1998</v>
      </c>
      <c r="G9" s="15" t="s">
        <v>144</v>
      </c>
      <c r="H9" s="15">
        <v>16</v>
      </c>
      <c r="I9" s="15">
        <v>8</v>
      </c>
      <c r="J9" s="15">
        <v>14</v>
      </c>
      <c r="K9" s="15">
        <v>56</v>
      </c>
      <c r="L9" s="15" t="str">
        <f t="shared" si="0"/>
        <v/>
      </c>
    </row>
    <row r="10" spans="1:12" x14ac:dyDescent="0.4">
      <c r="A10" s="9" t="s">
        <v>132</v>
      </c>
      <c r="B10" s="9" t="s">
        <v>124</v>
      </c>
      <c r="C10" s="6">
        <v>3940</v>
      </c>
      <c r="D10" s="6">
        <v>3704</v>
      </c>
      <c r="E10" s="6">
        <v>3513</v>
      </c>
      <c r="G10" s="15" t="s">
        <v>142</v>
      </c>
      <c r="H10" s="15">
        <v>22</v>
      </c>
      <c r="I10" s="15">
        <v>10</v>
      </c>
      <c r="J10" s="15">
        <v>6</v>
      </c>
      <c r="K10" s="15">
        <v>76</v>
      </c>
      <c r="L10" s="15" t="str">
        <f t="shared" si="0"/>
        <v>준우승</v>
      </c>
    </row>
    <row r="11" spans="1:12" x14ac:dyDescent="0.4">
      <c r="A11" s="28" t="s">
        <v>211</v>
      </c>
      <c r="B11" s="29"/>
      <c r="C11" s="29"/>
      <c r="D11" s="30"/>
      <c r="E11" s="14">
        <f>ABS(AVERAGEIF(B3:B10,"영업1팀",C3:C10)-AVERAGEIF(B3:B10,"영업1팀",D3:D10))</f>
        <v>469.5</v>
      </c>
      <c r="G11" s="15" t="s">
        <v>145</v>
      </c>
      <c r="H11" s="15">
        <v>13</v>
      </c>
      <c r="I11" s="15">
        <v>16</v>
      </c>
      <c r="J11" s="15">
        <v>9</v>
      </c>
      <c r="K11" s="15">
        <v>55</v>
      </c>
      <c r="L11" s="15" t="str">
        <f t="shared" si="0"/>
        <v/>
      </c>
    </row>
    <row r="13" spans="1:12" x14ac:dyDescent="0.4">
      <c r="A13" s="11" t="s">
        <v>216</v>
      </c>
      <c r="B13" s="10" t="s">
        <v>151</v>
      </c>
      <c r="E13" s="31" t="s">
        <v>208</v>
      </c>
      <c r="F13" s="31"/>
      <c r="H13" s="11" t="s">
        <v>180</v>
      </c>
      <c r="I13" s="10" t="s">
        <v>183</v>
      </c>
    </row>
    <row r="14" spans="1:12" x14ac:dyDescent="0.4">
      <c r="A14" s="5" t="s">
        <v>152</v>
      </c>
      <c r="B14" s="5" t="s">
        <v>153</v>
      </c>
      <c r="C14" s="13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4">
      <c r="A15" s="5" t="s">
        <v>161</v>
      </c>
      <c r="B15" s="5" t="s">
        <v>172</v>
      </c>
      <c r="C15" s="5" t="str">
        <f>UPPER(VLOOKUP(LEFT(B15,1),$E$15:$F$18,2,0))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4">
      <c r="A16" s="5" t="s">
        <v>162</v>
      </c>
      <c r="B16" s="5" t="s">
        <v>176</v>
      </c>
      <c r="C16" s="5" t="str">
        <f t="shared" ref="C16:C23" si="1">UPPER(VLOOKUP(LEFT(B16,1),$E$15:$F$18,2,0))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4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4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4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4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4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4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4">
      <c r="A23" s="5" t="s">
        <v>181</v>
      </c>
      <c r="B23" s="5" t="s">
        <v>182</v>
      </c>
      <c r="C23" s="5" t="str">
        <f t="shared" si="1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4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4">
      <c r="A25" s="11" t="s">
        <v>198</v>
      </c>
      <c r="B25" s="10" t="s">
        <v>200</v>
      </c>
      <c r="H25" s="28" t="s">
        <v>212</v>
      </c>
      <c r="I25" s="29"/>
      <c r="J25" s="29"/>
      <c r="K25" s="30"/>
      <c r="L25" s="5" t="str">
        <f>COUNTIF(I15:I24,_xlfn.MODE.SNGL(I15:I24))&amp;"개"</f>
        <v>4개</v>
      </c>
    </row>
    <row r="26" spans="1:12" x14ac:dyDescent="0.4">
      <c r="A26" s="12" t="s">
        <v>199</v>
      </c>
      <c r="B26" s="12" t="s">
        <v>201</v>
      </c>
      <c r="C26" s="5" t="s">
        <v>202</v>
      </c>
      <c r="D26" s="5" t="s">
        <v>203</v>
      </c>
      <c r="E26" s="13" t="s">
        <v>207</v>
      </c>
    </row>
    <row r="27" spans="1:12" x14ac:dyDescent="0.4">
      <c r="A27" s="7">
        <v>45387</v>
      </c>
      <c r="B27" s="5">
        <v>12</v>
      </c>
      <c r="C27" s="5">
        <v>17</v>
      </c>
      <c r="D27" s="5">
        <v>0</v>
      </c>
      <c r="E27" s="5" t="str">
        <f>IF(AND(WEEKDAY(A27,1)=1,D27=0),"적합","")</f>
        <v/>
      </c>
    </row>
    <row r="28" spans="1:12" x14ac:dyDescent="0.4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2">IF(AND(WEEKDAY(A28,1)=1,D28=0),"적합","")</f>
        <v/>
      </c>
    </row>
    <row r="29" spans="1:12" x14ac:dyDescent="0.4">
      <c r="A29" s="7">
        <v>45389</v>
      </c>
      <c r="B29" s="5">
        <v>4</v>
      </c>
      <c r="C29" s="5">
        <v>12</v>
      </c>
      <c r="D29" s="5">
        <v>15</v>
      </c>
      <c r="E29" s="5" t="str">
        <f t="shared" si="2"/>
        <v/>
      </c>
    </row>
    <row r="30" spans="1:12" x14ac:dyDescent="0.4">
      <c r="A30" s="7">
        <v>45394</v>
      </c>
      <c r="B30" s="5">
        <v>9</v>
      </c>
      <c r="C30" s="5">
        <v>17</v>
      </c>
      <c r="D30" s="5">
        <v>10</v>
      </c>
      <c r="E30" s="5" t="str">
        <f t="shared" si="2"/>
        <v/>
      </c>
    </row>
    <row r="31" spans="1:12" x14ac:dyDescent="0.4">
      <c r="A31" s="7">
        <v>45395</v>
      </c>
      <c r="B31" s="5">
        <v>10</v>
      </c>
      <c r="C31" s="5">
        <v>18</v>
      </c>
      <c r="D31" s="5">
        <v>0</v>
      </c>
      <c r="E31" s="5" t="str">
        <f t="shared" si="2"/>
        <v/>
      </c>
    </row>
    <row r="32" spans="1:12" x14ac:dyDescent="0.4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>적합</v>
      </c>
    </row>
    <row r="33" spans="1:5" x14ac:dyDescent="0.4">
      <c r="A33" s="7">
        <v>45401</v>
      </c>
      <c r="B33" s="5">
        <v>8</v>
      </c>
      <c r="C33" s="5">
        <v>17</v>
      </c>
      <c r="D33" s="5">
        <v>20</v>
      </c>
      <c r="E33" s="5" t="str">
        <f t="shared" si="2"/>
        <v/>
      </c>
    </row>
    <row r="34" spans="1:5" x14ac:dyDescent="0.4">
      <c r="A34" s="7">
        <v>45402</v>
      </c>
      <c r="B34" s="5">
        <v>12</v>
      </c>
      <c r="C34" s="5">
        <v>25</v>
      </c>
      <c r="D34" s="5">
        <v>0</v>
      </c>
      <c r="E34" s="5" t="str">
        <f t="shared" si="2"/>
        <v/>
      </c>
    </row>
    <row r="35" spans="1:5" x14ac:dyDescent="0.4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tabSelected="1" topLeftCell="A13" workbookViewId="0">
      <selection activeCell="I22" sqref="I22"/>
    </sheetView>
  </sheetViews>
  <sheetFormatPr defaultRowHeight="17.399999999999999" x14ac:dyDescent="0.4"/>
  <cols>
    <col min="1" max="1" width="21.5" bestFit="1" customWidth="1"/>
    <col min="2" max="2" width="11.19921875" bestFit="1" customWidth="1"/>
    <col min="3" max="3" width="14.09765625" bestFit="1" customWidth="1"/>
    <col min="4" max="6" width="10.59765625" bestFit="1" customWidth="1"/>
    <col min="7" max="7" width="8.3984375" bestFit="1" customWidth="1"/>
    <col min="8" max="9" width="18.796875" bestFit="1" customWidth="1"/>
  </cols>
  <sheetData>
    <row r="1" spans="1:7" ht="21" x14ac:dyDescent="0.4">
      <c r="A1" s="27" t="s">
        <v>69</v>
      </c>
      <c r="B1" s="27"/>
      <c r="C1" s="27"/>
      <c r="D1" s="27"/>
      <c r="E1" s="27"/>
      <c r="F1" s="27"/>
      <c r="G1" s="27"/>
    </row>
    <row r="3" spans="1:7" x14ac:dyDescent="0.4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4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4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4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4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4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4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4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4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4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4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4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7" x14ac:dyDescent="0.4">
      <c r="D18" s="21" t="s">
        <v>253</v>
      </c>
    </row>
    <row r="19" spans="1:7" x14ac:dyDescent="0.4">
      <c r="A19" s="21" t="s">
        <v>259</v>
      </c>
      <c r="B19" s="21" t="s">
        <v>254</v>
      </c>
      <c r="C19" s="21" t="s">
        <v>255</v>
      </c>
      <c r="D19" t="s">
        <v>246</v>
      </c>
      <c r="E19" t="s">
        <v>247</v>
      </c>
      <c r="F19" t="s">
        <v>248</v>
      </c>
      <c r="G19" t="s">
        <v>241</v>
      </c>
    </row>
    <row r="20" spans="1:7" x14ac:dyDescent="0.4">
      <c r="A20" t="s">
        <v>242</v>
      </c>
      <c r="D20" s="22"/>
      <c r="E20" s="22"/>
      <c r="F20" s="22"/>
      <c r="G20" s="22"/>
    </row>
    <row r="21" spans="1:7" x14ac:dyDescent="0.4">
      <c r="C21" t="s">
        <v>249</v>
      </c>
      <c r="D21" s="22"/>
      <c r="E21" s="22">
        <v>3</v>
      </c>
      <c r="F21" s="22">
        <v>4</v>
      </c>
      <c r="G21" s="22">
        <v>7</v>
      </c>
    </row>
    <row r="22" spans="1:7" x14ac:dyDescent="0.4">
      <c r="C22" t="s">
        <v>252</v>
      </c>
      <c r="D22" s="22"/>
      <c r="E22" s="22">
        <v>96000</v>
      </c>
      <c r="F22" s="22">
        <v>66400</v>
      </c>
      <c r="G22" s="22">
        <v>162400</v>
      </c>
    </row>
    <row r="23" spans="1:7" x14ac:dyDescent="0.4">
      <c r="A23" t="s">
        <v>243</v>
      </c>
      <c r="D23" s="22"/>
      <c r="E23" s="22"/>
      <c r="F23" s="22"/>
      <c r="G23" s="22"/>
    </row>
    <row r="24" spans="1:7" x14ac:dyDescent="0.4">
      <c r="C24" t="s">
        <v>249</v>
      </c>
      <c r="D24" s="22">
        <v>2</v>
      </c>
      <c r="E24" s="22">
        <v>5</v>
      </c>
      <c r="F24" s="22">
        <v>4</v>
      </c>
      <c r="G24" s="22">
        <v>11</v>
      </c>
    </row>
    <row r="25" spans="1:7" x14ac:dyDescent="0.4">
      <c r="C25" t="s">
        <v>252</v>
      </c>
      <c r="D25" s="22">
        <v>199800</v>
      </c>
      <c r="E25" s="22">
        <v>58000</v>
      </c>
      <c r="F25" s="22">
        <v>170000</v>
      </c>
      <c r="G25" s="22">
        <v>427800</v>
      </c>
    </row>
    <row r="26" spans="1:7" x14ac:dyDescent="0.4">
      <c r="A26" t="s">
        <v>244</v>
      </c>
      <c r="D26" s="22"/>
      <c r="E26" s="22"/>
      <c r="F26" s="22"/>
      <c r="G26" s="22"/>
    </row>
    <row r="27" spans="1:7" x14ac:dyDescent="0.4">
      <c r="C27" t="s">
        <v>249</v>
      </c>
      <c r="D27" s="22">
        <v>4</v>
      </c>
      <c r="E27" s="22">
        <v>1</v>
      </c>
      <c r="F27" s="22">
        <v>3</v>
      </c>
      <c r="G27" s="22">
        <v>8</v>
      </c>
    </row>
    <row r="28" spans="1:7" x14ac:dyDescent="0.4">
      <c r="C28" t="s">
        <v>252</v>
      </c>
      <c r="D28" s="22">
        <v>226800</v>
      </c>
      <c r="E28" s="22">
        <v>135000</v>
      </c>
      <c r="F28" s="22">
        <v>105300</v>
      </c>
      <c r="G28" s="22">
        <v>467100</v>
      </c>
    </row>
    <row r="29" spans="1:7" x14ac:dyDescent="0.4">
      <c r="A29" t="s">
        <v>245</v>
      </c>
      <c r="D29" s="22"/>
      <c r="E29" s="22"/>
      <c r="F29" s="22"/>
      <c r="G29" s="22"/>
    </row>
    <row r="30" spans="1:7" x14ac:dyDescent="0.4">
      <c r="C30" t="s">
        <v>249</v>
      </c>
      <c r="D30" s="22">
        <v>2</v>
      </c>
      <c r="E30" s="22"/>
      <c r="F30" s="22">
        <v>4</v>
      </c>
      <c r="G30" s="22">
        <v>6</v>
      </c>
    </row>
    <row r="31" spans="1:7" x14ac:dyDescent="0.4">
      <c r="C31" t="s">
        <v>252</v>
      </c>
      <c r="D31" s="22">
        <v>10600</v>
      </c>
      <c r="E31" s="22"/>
      <c r="F31" s="22">
        <v>160400</v>
      </c>
      <c r="G31" s="22">
        <v>171000</v>
      </c>
    </row>
    <row r="32" spans="1:7" x14ac:dyDescent="0.4">
      <c r="A32" t="s">
        <v>250</v>
      </c>
      <c r="D32" s="22">
        <v>8</v>
      </c>
      <c r="E32" s="22">
        <v>9</v>
      </c>
      <c r="F32" s="22">
        <v>15</v>
      </c>
      <c r="G32" s="22">
        <v>32</v>
      </c>
    </row>
    <row r="33" spans="1:7" x14ac:dyDescent="0.4">
      <c r="A33" t="s">
        <v>251</v>
      </c>
      <c r="D33" s="22">
        <v>437200</v>
      </c>
      <c r="E33" s="22">
        <v>289000</v>
      </c>
      <c r="F33" s="22">
        <v>502100</v>
      </c>
      <c r="G33" s="22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L15" sqref="L15"/>
    </sheetView>
  </sheetViews>
  <sheetFormatPr defaultRowHeight="17.399999999999999" x14ac:dyDescent="0.4"/>
  <cols>
    <col min="1" max="1" width="10.3984375" bestFit="1" customWidth="1"/>
  </cols>
  <sheetData>
    <row r="1" spans="1:9" x14ac:dyDescent="0.4">
      <c r="A1" s="10" t="s">
        <v>114</v>
      </c>
      <c r="F1" s="10" t="s">
        <v>113</v>
      </c>
    </row>
    <row r="2" spans="1:9" x14ac:dyDescent="0.4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4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4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4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4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4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4">
      <c r="A9" s="10" t="s">
        <v>115</v>
      </c>
    </row>
    <row r="10" spans="1:9" x14ac:dyDescent="0.4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4">
      <c r="A11" s="5" t="s">
        <v>256</v>
      </c>
      <c r="B11" s="5">
        <v>25</v>
      </c>
      <c r="C11" s="5">
        <v>21</v>
      </c>
      <c r="D11" s="5">
        <v>25.8</v>
      </c>
    </row>
    <row r="12" spans="1:9" x14ac:dyDescent="0.4">
      <c r="A12" s="5" t="s">
        <v>257</v>
      </c>
      <c r="B12" s="5">
        <v>18.399999999999999</v>
      </c>
      <c r="C12" s="5">
        <v>19.8</v>
      </c>
      <c r="D12" s="5">
        <v>20.399999999999999</v>
      </c>
    </row>
  </sheetData>
  <dataConsolidate function="average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H10" sqref="H10"/>
    </sheetView>
  </sheetViews>
  <sheetFormatPr defaultRowHeight="17.399999999999999" x14ac:dyDescent="0.4"/>
  <cols>
    <col min="6" max="6" width="5.59765625" customWidth="1"/>
  </cols>
  <sheetData>
    <row r="1" spans="1:5" ht="21" x14ac:dyDescent="0.4">
      <c r="A1" s="27" t="s">
        <v>43</v>
      </c>
      <c r="B1" s="27"/>
      <c r="C1" s="27"/>
      <c r="D1" s="27"/>
      <c r="E1" s="27"/>
    </row>
    <row r="3" spans="1:5" x14ac:dyDescent="0.4">
      <c r="A3" s="23" t="s">
        <v>210</v>
      </c>
      <c r="B3" s="24" t="s">
        <v>44</v>
      </c>
      <c r="C3" s="24" t="s">
        <v>45</v>
      </c>
      <c r="D3" s="24" t="s">
        <v>46</v>
      </c>
      <c r="E3" s="24" t="s">
        <v>47</v>
      </c>
    </row>
    <row r="4" spans="1:5" x14ac:dyDescent="0.4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4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4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4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4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4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4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총점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topLeftCell="A7" workbookViewId="0">
      <selection activeCell="L17" sqref="L17"/>
    </sheetView>
  </sheetViews>
  <sheetFormatPr defaultRowHeight="17.399999999999999" x14ac:dyDescent="0.4"/>
  <cols>
    <col min="1" max="1" width="10.3984375" bestFit="1" customWidth="1"/>
  </cols>
  <sheetData>
    <row r="1" spans="1:6" ht="21" x14ac:dyDescent="0.4">
      <c r="A1" s="27" t="s">
        <v>68</v>
      </c>
      <c r="B1" s="27"/>
      <c r="C1" s="27"/>
      <c r="D1" s="27"/>
      <c r="E1" s="27"/>
      <c r="F1" s="27"/>
    </row>
    <row r="2" spans="1:6" x14ac:dyDescent="0.4">
      <c r="F2" s="8" t="s">
        <v>60</v>
      </c>
    </row>
    <row r="3" spans="1:6" x14ac:dyDescent="0.4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4">
      <c r="A4" s="5" t="s">
        <v>62</v>
      </c>
      <c r="B4" s="9">
        <v>92</v>
      </c>
      <c r="C4" s="9">
        <v>237</v>
      </c>
      <c r="D4" s="9">
        <v>150</v>
      </c>
      <c r="E4" s="9">
        <v>125</v>
      </c>
      <c r="F4" s="9">
        <v>63</v>
      </c>
    </row>
    <row r="5" spans="1:6" x14ac:dyDescent="0.4">
      <c r="A5" s="5" t="s">
        <v>65</v>
      </c>
      <c r="B5" s="9">
        <v>81</v>
      </c>
      <c r="C5" s="9">
        <v>288</v>
      </c>
      <c r="D5" s="9">
        <v>175</v>
      </c>
      <c r="E5" s="9">
        <v>131</v>
      </c>
      <c r="F5" s="9">
        <v>50</v>
      </c>
    </row>
    <row r="6" spans="1:6" x14ac:dyDescent="0.4">
      <c r="A6" s="5" t="s">
        <v>66</v>
      </c>
      <c r="B6" s="9">
        <v>94</v>
      </c>
      <c r="C6" s="9">
        <v>249</v>
      </c>
      <c r="D6" s="9">
        <v>181</v>
      </c>
      <c r="E6" s="9">
        <v>100</v>
      </c>
      <c r="F6" s="9">
        <v>31</v>
      </c>
    </row>
    <row r="7" spans="1:6" x14ac:dyDescent="0.4">
      <c r="A7" s="5" t="s">
        <v>67</v>
      </c>
      <c r="B7" s="9">
        <v>126</v>
      </c>
      <c r="C7" s="9">
        <v>271</v>
      </c>
      <c r="D7" s="9">
        <v>156</v>
      </c>
      <c r="E7" s="9">
        <v>108</v>
      </c>
      <c r="F7" s="9">
        <v>63</v>
      </c>
    </row>
    <row r="8" spans="1:6" x14ac:dyDescent="0.4">
      <c r="A8" s="5" t="s">
        <v>64</v>
      </c>
      <c r="B8" s="9">
        <v>88</v>
      </c>
      <c r="C8" s="9">
        <v>295</v>
      </c>
      <c r="D8" s="9">
        <v>188</v>
      </c>
      <c r="E8" s="9">
        <v>81</v>
      </c>
      <c r="F8" s="9">
        <v>69</v>
      </c>
    </row>
    <row r="9" spans="1:6" x14ac:dyDescent="0.4">
      <c r="A9" s="5" t="s">
        <v>63</v>
      </c>
      <c r="B9" s="9">
        <v>94</v>
      </c>
      <c r="C9" s="9">
        <v>267</v>
      </c>
      <c r="D9" s="9">
        <v>156</v>
      </c>
      <c r="E9" s="9">
        <v>146</v>
      </c>
      <c r="F9" s="9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PC</cp:lastModifiedBy>
  <dcterms:created xsi:type="dcterms:W3CDTF">2024-04-04T05:45:49Z</dcterms:created>
  <dcterms:modified xsi:type="dcterms:W3CDTF">2026-08-13T08:13:49Z</dcterms:modified>
</cp:coreProperties>
</file>