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 codeName="{3D1A710C-6663-3D7B-7F91-EC182F24A4B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활2급총정리\기출\"/>
    </mc:Choice>
  </mc:AlternateContent>
  <xr:revisionPtr revIDLastSave="0" documentId="13_ncr:1_{5B4AE594-0176-4D90-80E8-92D85F8D6F95}" xr6:coauthVersionLast="36" xr6:coauthVersionMax="47" xr10:uidLastSave="{00000000-0000-0000-0000-000000000000}"/>
  <bookViews>
    <workbookView xWindow="2900" yWindow="1650" windowWidth="16320" windowHeight="13280" xr2:uid="{1EA7D4BC-0E71-467A-81F4-8371BAA0CFDB}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4" l="1"/>
  <c r="D29" i="4" l="1"/>
  <c r="D30" i="4"/>
  <c r="D31" i="4"/>
  <c r="D32" i="4"/>
  <c r="D33" i="4"/>
  <c r="D34" i="4"/>
  <c r="D35" i="4"/>
  <c r="D36" i="4"/>
  <c r="D37" i="4"/>
  <c r="D28" i="4"/>
  <c r="I24" i="4"/>
  <c r="E24" i="4"/>
  <c r="D4" i="4"/>
  <c r="D5" i="4"/>
  <c r="D6" i="4"/>
  <c r="D7" i="4"/>
  <c r="D8" i="4"/>
  <c r="D9" i="4"/>
  <c r="D10" i="4"/>
  <c r="D11" i="4"/>
  <c r="D3" i="4"/>
  <c r="H5" i="7"/>
  <c r="H6" i="7"/>
  <c r="H7" i="7"/>
  <c r="H8" i="7"/>
  <c r="H4" i="7"/>
  <c r="F22" i="5"/>
  <c r="E22" i="5"/>
  <c r="D22" i="5"/>
  <c r="F20" i="5"/>
  <c r="E20" i="5"/>
  <c r="D20" i="5"/>
  <c r="F14" i="5"/>
  <c r="E14" i="5"/>
  <c r="D14" i="5"/>
  <c r="F8" i="5"/>
  <c r="E8" i="5"/>
  <c r="D8" i="5"/>
  <c r="G23" i="5"/>
  <c r="G21" i="5"/>
  <c r="G15" i="5"/>
  <c r="G9" i="5"/>
  <c r="G10" i="5" l="1"/>
  <c r="G16" i="5"/>
  <c r="G17" i="5"/>
  <c r="G5" i="5"/>
  <c r="G11" i="5"/>
  <c r="G18" i="5"/>
  <c r="G6" i="5"/>
  <c r="G12" i="5"/>
  <c r="G13" i="5"/>
  <c r="G7" i="5"/>
  <c r="G19" i="5"/>
  <c r="G4" i="5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6" authorId="0" shapeId="0" xr:uid="{C82C86DA-C0DE-4A84-AA78-2603CE367795}">
      <text>
        <r>
          <rPr>
            <b/>
            <sz val="9"/>
            <color indexed="81"/>
            <rFont val="돋움"/>
            <family val="3"/>
            <charset val="129"/>
          </rPr>
          <t>우천시 체육관</t>
        </r>
      </text>
    </comment>
  </commentList>
</comments>
</file>

<file path=xl/sharedStrings.xml><?xml version="1.0" encoding="utf-8"?>
<sst xmlns="http://schemas.openxmlformats.org/spreadsheetml/2006/main" count="370" uniqueCount="262">
  <si>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</si>
  <si>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</si>
  <si>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</si>
  <si>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</si>
  <si>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</si>
  <si>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</si>
  <si>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</si>
  <si>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</si>
  <si>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</si>
  <si>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</si>
  <si>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</si>
  <si>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</si>
  <si>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</si>
  <si>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</si>
  <si>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</si>
  <si>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</si>
  <si>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</si>
  <si>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</si>
  <si>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</si>
  <si>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</si>
  <si>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</si>
  <si>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</si>
  <si>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</si>
  <si>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</si>
  <si>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</si>
  <si>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</si>
  <si>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</si>
  <si>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</si>
  <si>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</si>
  <si>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</si>
  <si>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</si>
  <si>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</si>
  <si>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</si>
  <si>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</si>
  <si>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</si>
  <si>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</si>
  <si>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</si>
  <si>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</si>
  <si>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</si>
  <si>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</si>
  <si>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</si>
  <si>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</si>
  <si>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</si>
  <si>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</si>
  <si>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</si>
  <si>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</si>
  <si>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</si>
  <si>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</si>
  <si>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</si>
  <si>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</si>
  <si>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</si>
  <si>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</si>
  <si>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</si>
  <si>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</si>
  <si>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</si>
  <si>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</si>
  <si>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</si>
  <si>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</si>
  <si>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</si>
  <si>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</si>
  <si>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</si>
  <si>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</si>
  <si>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</si>
  <si>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</si>
  <si>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</si>
  <si>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</si>
  <si>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</si>
  <si>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</si>
  <si>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</si>
  <si>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</si>
  <si>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</si>
  <si>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</si>
  <si>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</si>
  <si>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</si>
  <si>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</si>
  <si>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</si>
  <si>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</si>
  <si>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</si>
  <si>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</si>
  <si>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</si>
  <si>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</si>
  <si>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</si>
  <si>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</si>
  <si>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</si>
  <si>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</si>
  <si>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</si>
  <si>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</si>
  <si>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</si>
  <si>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</si>
  <si>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</si>
  <si>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</si>
  <si>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</si>
  <si>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</si>
  <si>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</si>
  <si>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</si>
  <si>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</si>
  <si>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</si>
  <si>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</si>
  <si>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</si>
  <si>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</si>
  <si>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</si>
  <si>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</si>
  <si>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</si>
  <si>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</si>
  <si>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</si>
  <si>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</si>
  <si>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</si>
  <si>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</si>
  <si>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</si>
  <si>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</si>
  <si>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</si>
  <si>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</si>
  <si>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</si>
  <si>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</si>
  <si>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</si>
  <si>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</si>
  <si>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</si>
  <si>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</si>
  <si>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</si>
  <si>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</si>
  <si>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</si>
  <si>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</si>
  <si>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</si>
  <si>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</si>
  <si>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</si>
  <si>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</si>
  <si>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</si>
  <si>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</si>
  <si>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</si>
  <si>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</si>
  <si>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</si>
  <si>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</si>
  <si>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</si>
  <si>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</si>
  <si>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</si>
  <si>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</si>
  <si>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</si>
  <si>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</si>
  <si>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</si>
  <si>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</si>
  <si>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</si>
  <si>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</si>
  <si>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</si>
  <si>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</si>
  <si>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</si>
  <si>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</si>
  <si>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</si>
  <si>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</si>
  <si>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</si>
  <si>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</si>
  <si>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</si>
  <si>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</si>
  <si>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</si>
  <si>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</si>
  <si>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</si>
  <si>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</si>
  <si>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</si>
  <si>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</si>
  <si>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</si>
  <si>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</si>
  <si>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</si>
  <si>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</si>
  <si>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</si>
  <si>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</si>
  <si>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</si>
  <si>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</si>
  <si>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</si>
  <si>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</si>
  <si>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</si>
  <si>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</si>
  <si>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</si>
  <si>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</si>
  <si>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</si>
  <si>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</si>
  <si>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</si>
  <si>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</si>
  <si>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</si>
  <si>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</si>
  <si>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</si>
  <si>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</si>
  <si>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</si>
  <si>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</si>
  <si>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</si>
  <si>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</si>
  <si>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</si>
  <si>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</si>
  <si>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</si>
  <si>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</si>
  <si>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</si>
  <si>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</si>
  <si>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</si>
  <si>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</si>
  <si>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</si>
  <si>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</si>
  <si>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</si>
  <si>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</si>
  <si>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</si>
  <si>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</si>
  <si>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</si>
  <si>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</si>
  <si>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</si>
  <si>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</si>
  <si>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</si>
  <si>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</si>
  <si>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</si>
  <si>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</si>
  <si>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</si>
  <si>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</si>
  <si>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</si>
  <si>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</si>
  <si>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</si>
  <si>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</si>
  <si>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</si>
  <si>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</si>
  <si>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</si>
  <si>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</si>
  <si>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</si>
  <si>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</si>
  <si>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</si>
  <si>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</si>
  <si>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</si>
  <si>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</si>
  <si>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</si>
  <si>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</si>
  <si>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</si>
  <si>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</si>
  <si>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</si>
  <si>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</si>
  <si>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</si>
  <si>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</si>
  <si>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생산부 최대</t>
  </si>
  <si>
    <t>영업부 최대</t>
  </si>
  <si>
    <t>홍보부 최대</t>
  </si>
  <si>
    <t>전체 최대값</t>
  </si>
  <si>
    <t>생산부 평균</t>
  </si>
  <si>
    <t>영업부 평균</t>
  </si>
  <si>
    <t>홍보부 평균</t>
  </si>
  <si>
    <t>전체 평균</t>
  </si>
  <si>
    <t>반</t>
    <phoneticPr fontId="1" type="noConversion"/>
  </si>
  <si>
    <t>1반</t>
    <phoneticPr fontId="1" type="noConversion"/>
  </si>
  <si>
    <t>3반</t>
    <phoneticPr fontId="1" type="noConversion"/>
  </si>
  <si>
    <t>공연코드</t>
    <phoneticPr fontId="1" type="noConversion"/>
  </si>
  <si>
    <t>공연명</t>
    <phoneticPr fontId="1" type="noConversion"/>
  </si>
  <si>
    <t>공연장</t>
    <phoneticPr fontId="1" type="noConversion"/>
  </si>
  <si>
    <t>좌석수</t>
    <phoneticPr fontId="1" type="noConversion"/>
  </si>
  <si>
    <t>관람료</t>
    <phoneticPr fontId="1" type="noConversion"/>
  </si>
  <si>
    <t>예매량</t>
    <phoneticPr fontId="1" type="noConversion"/>
  </si>
  <si>
    <t xml:space="preserve"> KH0541</t>
    <phoneticPr fontId="1" type="noConversion"/>
  </si>
  <si>
    <t>RV74563</t>
    <phoneticPr fontId="1" type="noConversion"/>
  </si>
  <si>
    <t>SN9627</t>
    <phoneticPr fontId="1" type="noConversion"/>
  </si>
  <si>
    <t>BG4018</t>
    <phoneticPr fontId="1" type="noConversion"/>
  </si>
  <si>
    <t>AT8225</t>
    <phoneticPr fontId="1" type="noConversion"/>
  </si>
  <si>
    <t>상상마술쇼</t>
    <phoneticPr fontId="1" type="noConversion"/>
  </si>
  <si>
    <t>바람과함께여행</t>
    <phoneticPr fontId="1" type="noConversion"/>
  </si>
  <si>
    <t>행복한연예</t>
    <phoneticPr fontId="1" type="noConversion"/>
  </si>
  <si>
    <t>친구들</t>
    <phoneticPr fontId="1" type="noConversion"/>
  </si>
  <si>
    <t>시크릿뮤지션</t>
    <phoneticPr fontId="1" type="noConversion"/>
  </si>
  <si>
    <t>CK씨어터</t>
    <phoneticPr fontId="1" type="noConversion"/>
  </si>
  <si>
    <t>하나아트센터</t>
    <phoneticPr fontId="1" type="noConversion"/>
  </si>
  <si>
    <t>드림플러스</t>
    <phoneticPr fontId="1" type="noConversion"/>
  </si>
  <si>
    <t>원소극장</t>
    <phoneticPr fontId="1" type="noConversion"/>
  </si>
  <si>
    <t>뮤직스쿨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</si>
</sst>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0&quot;명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HY견고딕"/>
      <family val="2"/>
      <charset val="129"/>
    </font>
    <font>
      <b/>
      <sz val="11"/>
      <color theme="1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6" fillId="0" borderId="5" xfId="2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2"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3-4B1C-826A-E252362C10E8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A3-4B1C-826A-E252362C10E8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A3-4B1C-826A-E252362C1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3</xdr:col>
      <xdr:colOff>0</xdr:colOff>
      <xdr:row>11</xdr:row>
      <xdr:rowOff>0</xdr:rowOff>
    </xdr:to>
    <xdr:sp macro="[0]!평균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660400" y="1993900"/>
          <a:ext cx="1079500" cy="4318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평균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</xdr:row>
          <xdr:rowOff>0</xdr:rowOff>
        </xdr:from>
        <xdr:to>
          <xdr:col>6</xdr:col>
          <xdr:colOff>0</xdr:colOff>
          <xdr:row>11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8"/>
  <sheetViews>
    <sheetView tabSelected="1" workbookViewId="0">
      <selection activeCell="K6" sqref="K6"/>
    </sheetView>
  </sheetViews>
  <sheetFormatPr defaultRowHeight="17" x14ac:dyDescent="0.45"/>
  <cols>
    <col min="2" max="2" width="15.08203125" bestFit="1" customWidth="1"/>
    <col min="3" max="3" width="13" bestFit="1" customWidth="1"/>
  </cols>
  <sheetData>
    <row r="1" spans="1:6" x14ac:dyDescent="0.45">
      <c r="A1" t="s">
        <v>0</v>
      </c>
    </row>
    <row r="3" spans="1:6" x14ac:dyDescent="0.45">
      <c r="A3" s="2" t="s">
        <v>241</v>
      </c>
      <c r="B3" s="2" t="s">
        <v>242</v>
      </c>
      <c r="C3" s="2" t="s">
        <v>243</v>
      </c>
      <c r="D3" s="2" t="s">
        <v>244</v>
      </c>
      <c r="E3" s="2" t="s">
        <v>245</v>
      </c>
      <c r="F3" s="2" t="s">
        <v>246</v>
      </c>
    </row>
    <row r="4" spans="1:6" x14ac:dyDescent="0.45">
      <c r="A4" s="2" t="s">
        <v>247</v>
      </c>
      <c r="B4" s="2" t="s">
        <v>252</v>
      </c>
      <c r="C4" s="2" t="s">
        <v>257</v>
      </c>
      <c r="D4" s="3">
        <v>150</v>
      </c>
      <c r="E4" s="1">
        <v>12500</v>
      </c>
      <c r="F4" s="3">
        <v>142</v>
      </c>
    </row>
    <row r="5" spans="1:6" x14ac:dyDescent="0.45">
      <c r="A5" s="2" t="s">
        <v>248</v>
      </c>
      <c r="B5" s="2" t="s">
        <v>253</v>
      </c>
      <c r="C5" s="2" t="s">
        <v>258</v>
      </c>
      <c r="D5" s="3">
        <v>200</v>
      </c>
      <c r="E5" s="1">
        <v>15000</v>
      </c>
      <c r="F5" s="3">
        <v>168</v>
      </c>
    </row>
    <row r="6" spans="1:6" x14ac:dyDescent="0.45">
      <c r="A6" s="2" t="s">
        <v>249</v>
      </c>
      <c r="B6" s="2" t="s">
        <v>254</v>
      </c>
      <c r="C6" s="2" t="s">
        <v>259</v>
      </c>
      <c r="D6" s="3">
        <v>180</v>
      </c>
      <c r="E6" s="1">
        <v>10000</v>
      </c>
      <c r="F6" s="3">
        <v>171</v>
      </c>
    </row>
    <row r="7" spans="1:6" x14ac:dyDescent="0.45">
      <c r="A7" s="2" t="s">
        <v>250</v>
      </c>
      <c r="B7" s="2" t="s">
        <v>255</v>
      </c>
      <c r="C7" s="2" t="s">
        <v>260</v>
      </c>
      <c r="D7" s="3">
        <v>120</v>
      </c>
      <c r="E7" s="1">
        <v>13500</v>
      </c>
      <c r="F7" s="3">
        <v>113</v>
      </c>
    </row>
    <row r="8" spans="1:6" x14ac:dyDescent="0.45">
      <c r="A8" s="2" t="s">
        <v>251</v>
      </c>
      <c r="B8" s="2" t="s">
        <v>256</v>
      </c>
      <c r="C8" s="2" t="s">
        <v>261</v>
      </c>
      <c r="D8" s="3">
        <v>240</v>
      </c>
      <c r="E8" s="1">
        <v>14500</v>
      </c>
      <c r="F8" s="3">
        <v>209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2"/>
  <dimension ref="A1:G12"/>
  <sheetViews>
    <sheetView workbookViewId="0">
      <selection activeCell="J10" sqref="J10"/>
    </sheetView>
  </sheetViews>
  <sheetFormatPr defaultRowHeight="17" x14ac:dyDescent="0.45"/>
  <cols>
    <col min="2" max="2" width="11.25" bestFit="1" customWidth="1"/>
    <col min="5" max="5" width="10.58203125" bestFit="1" customWidth="1"/>
    <col min="6" max="6" width="10" bestFit="1" customWidth="1"/>
  </cols>
  <sheetData>
    <row r="1" spans="1:7" ht="27" customHeight="1" thickBot="1" x14ac:dyDescent="0.5">
      <c r="A1" s="22" t="s">
        <v>105</v>
      </c>
      <c r="B1" s="22"/>
      <c r="C1" s="22"/>
      <c r="D1" s="22"/>
      <c r="E1" s="22"/>
      <c r="F1" s="22"/>
      <c r="G1" s="22"/>
    </row>
    <row r="2" spans="1:7" ht="18" thickTop="1" thickBot="1" x14ac:dyDescent="0.5"/>
    <row r="3" spans="1:7" x14ac:dyDescent="0.45">
      <c r="A3" s="16" t="s">
        <v>106</v>
      </c>
      <c r="B3" s="17" t="s">
        <v>107</v>
      </c>
      <c r="C3" s="17" t="s">
        <v>108</v>
      </c>
      <c r="D3" s="17" t="s">
        <v>109</v>
      </c>
      <c r="E3" s="17" t="s">
        <v>110</v>
      </c>
      <c r="F3" s="17" t="s">
        <v>111</v>
      </c>
      <c r="G3" s="18" t="s">
        <v>112</v>
      </c>
    </row>
    <row r="4" spans="1:7" x14ac:dyDescent="0.45">
      <c r="A4" s="23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19">
        <v>20</v>
      </c>
    </row>
    <row r="5" spans="1:7" x14ac:dyDescent="0.45">
      <c r="A5" s="23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19">
        <v>24</v>
      </c>
    </row>
    <row r="6" spans="1:7" x14ac:dyDescent="0.45">
      <c r="A6" s="23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19">
        <v>25</v>
      </c>
    </row>
    <row r="7" spans="1:7" x14ac:dyDescent="0.45">
      <c r="A7" s="23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19">
        <v>22</v>
      </c>
    </row>
    <row r="8" spans="1:7" x14ac:dyDescent="0.45">
      <c r="A8" s="23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19">
        <v>30</v>
      </c>
    </row>
    <row r="9" spans="1:7" x14ac:dyDescent="0.45">
      <c r="A9" s="23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19">
        <v>18</v>
      </c>
    </row>
    <row r="10" spans="1:7" x14ac:dyDescent="0.45">
      <c r="A10" s="23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19">
        <v>20</v>
      </c>
    </row>
    <row r="11" spans="1:7" x14ac:dyDescent="0.45">
      <c r="A11" s="23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19">
        <v>15</v>
      </c>
    </row>
    <row r="12" spans="1:7" ht="17.5" thickBot="1" x14ac:dyDescent="0.5">
      <c r="A12" s="24"/>
      <c r="B12" s="20" t="s">
        <v>142</v>
      </c>
      <c r="C12" s="20" t="s">
        <v>143</v>
      </c>
      <c r="D12" s="20" t="s">
        <v>123</v>
      </c>
      <c r="E12" s="20" t="s">
        <v>117</v>
      </c>
      <c r="F12" s="20" t="s">
        <v>144</v>
      </c>
      <c r="G12" s="21">
        <v>25</v>
      </c>
    </row>
  </sheetData>
  <mergeCells count="4">
    <mergeCell ref="A1:G1"/>
    <mergeCell ref="A4:A6"/>
    <mergeCell ref="A7:A9"/>
    <mergeCell ref="A10:A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3"/>
  <dimension ref="A1:G17"/>
  <sheetViews>
    <sheetView workbookViewId="0">
      <selection activeCell="M9" sqref="M9"/>
    </sheetView>
  </sheetViews>
  <sheetFormatPr defaultRowHeight="17" x14ac:dyDescent="0.45"/>
  <sheetData>
    <row r="1" spans="1:7" ht="21" x14ac:dyDescent="0.45">
      <c r="A1" s="25" t="s">
        <v>145</v>
      </c>
      <c r="B1" s="25"/>
      <c r="C1" s="25"/>
      <c r="D1" s="25"/>
      <c r="E1" s="25"/>
      <c r="F1" s="25"/>
      <c r="G1" s="25"/>
    </row>
    <row r="3" spans="1:7" x14ac:dyDescent="0.45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45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45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45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45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45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45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45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45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45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45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45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45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45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45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3:G17">
    <cfRule type="expression" dxfId="1" priority="2">
      <formula>LEFT($B$4,1)="김"</formula>
    </cfRule>
  </conditionalFormatting>
  <conditionalFormatting sqref="B3:B17">
    <cfRule type="expression" dxfId="0" priority="1">
      <formula>LEFT($B4,1)="김"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K37"/>
  <sheetViews>
    <sheetView workbookViewId="0">
      <selection activeCell="J4" sqref="J4"/>
    </sheetView>
  </sheetViews>
  <sheetFormatPr defaultRowHeight="17" x14ac:dyDescent="0.45"/>
  <cols>
    <col min="5" max="5" width="9.33203125" bestFit="1" customWidth="1"/>
    <col min="10" max="11" width="10.08203125" customWidth="1"/>
  </cols>
  <sheetData>
    <row r="1" spans="1:11" x14ac:dyDescent="0.45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45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28" t="s">
        <v>45</v>
      </c>
      <c r="K2" s="29"/>
    </row>
    <row r="3" spans="1:11" x14ac:dyDescent="0.45">
      <c r="A3" s="6" t="s">
        <v>7</v>
      </c>
      <c r="B3" s="6" t="s">
        <v>8</v>
      </c>
      <c r="C3" s="6" t="s">
        <v>9</v>
      </c>
      <c r="D3" s="6" t="str">
        <f>IF(LEFT(A3,1)="A","본사","지사")</f>
        <v>본사</v>
      </c>
      <c r="F3" s="6" t="s">
        <v>33</v>
      </c>
      <c r="G3" s="6" t="s">
        <v>34</v>
      </c>
      <c r="H3" s="6">
        <v>92</v>
      </c>
      <c r="J3" s="26">
        <f>AVERAGE(DMIN(F2:H11,3,J10:J11),DMIN(F2:H11,3,K10:K11))</f>
        <v>64.5</v>
      </c>
      <c r="K3" s="27"/>
    </row>
    <row r="4" spans="1:11" x14ac:dyDescent="0.45">
      <c r="A4" s="6" t="s">
        <v>10</v>
      </c>
      <c r="B4" s="6" t="s">
        <v>11</v>
      </c>
      <c r="C4" s="6" t="s">
        <v>9</v>
      </c>
      <c r="D4" s="6" t="str">
        <f t="shared" ref="D4:D11" si="0">IF(LEFT(A4,1)="A","본사","지사")</f>
        <v>지사</v>
      </c>
      <c r="F4" s="6" t="s">
        <v>35</v>
      </c>
      <c r="G4" s="6" t="s">
        <v>36</v>
      </c>
      <c r="H4" s="6">
        <v>89</v>
      </c>
    </row>
    <row r="5" spans="1:11" x14ac:dyDescent="0.45">
      <c r="A5" s="6" t="s">
        <v>12</v>
      </c>
      <c r="B5" s="6" t="s">
        <v>13</v>
      </c>
      <c r="C5" s="6" t="s">
        <v>9</v>
      </c>
      <c r="D5" s="6" t="str">
        <f t="shared" si="0"/>
        <v>본사</v>
      </c>
      <c r="F5" s="6" t="s">
        <v>37</v>
      </c>
      <c r="G5" s="6" t="s">
        <v>38</v>
      </c>
      <c r="H5" s="6">
        <v>59</v>
      </c>
    </row>
    <row r="6" spans="1:11" x14ac:dyDescent="0.45">
      <c r="A6" s="6" t="s">
        <v>14</v>
      </c>
      <c r="B6" s="6" t="s">
        <v>15</v>
      </c>
      <c r="C6" s="6" t="s">
        <v>16</v>
      </c>
      <c r="D6" s="6" t="str">
        <f t="shared" si="0"/>
        <v>본사</v>
      </c>
      <c r="F6" s="6" t="s">
        <v>39</v>
      </c>
      <c r="G6" s="6" t="s">
        <v>38</v>
      </c>
      <c r="H6" s="6">
        <v>95</v>
      </c>
    </row>
    <row r="7" spans="1:11" x14ac:dyDescent="0.45">
      <c r="A7" s="6" t="s">
        <v>17</v>
      </c>
      <c r="B7" s="6" t="s">
        <v>18</v>
      </c>
      <c r="C7" s="6" t="s">
        <v>16</v>
      </c>
      <c r="D7" s="6" t="str">
        <f t="shared" si="0"/>
        <v>지사</v>
      </c>
      <c r="F7" s="6" t="s">
        <v>40</v>
      </c>
      <c r="G7" s="6" t="s">
        <v>36</v>
      </c>
      <c r="H7" s="6">
        <v>79</v>
      </c>
    </row>
    <row r="8" spans="1:11" x14ac:dyDescent="0.45">
      <c r="A8" s="6" t="s">
        <v>19</v>
      </c>
      <c r="B8" s="6" t="s">
        <v>20</v>
      </c>
      <c r="C8" s="6" t="s">
        <v>16</v>
      </c>
      <c r="D8" s="6" t="str">
        <f t="shared" si="0"/>
        <v>지사</v>
      </c>
      <c r="F8" s="6" t="s">
        <v>41</v>
      </c>
      <c r="G8" s="6" t="s">
        <v>34</v>
      </c>
      <c r="H8" s="6">
        <v>65</v>
      </c>
    </row>
    <row r="9" spans="1:11" x14ac:dyDescent="0.45">
      <c r="A9" s="6" t="s">
        <v>21</v>
      </c>
      <c r="B9" s="6" t="s">
        <v>22</v>
      </c>
      <c r="C9" s="6" t="s">
        <v>23</v>
      </c>
      <c r="D9" s="6" t="str">
        <f t="shared" si="0"/>
        <v>본사</v>
      </c>
      <c r="F9" s="6" t="s">
        <v>42</v>
      </c>
      <c r="G9" s="6" t="s">
        <v>36</v>
      </c>
      <c r="H9" s="6">
        <v>70</v>
      </c>
      <c r="J9" s="30" t="s">
        <v>46</v>
      </c>
      <c r="K9" s="30"/>
    </row>
    <row r="10" spans="1:11" x14ac:dyDescent="0.45">
      <c r="A10" s="6" t="s">
        <v>24</v>
      </c>
      <c r="B10" s="6" t="s">
        <v>25</v>
      </c>
      <c r="C10" s="6" t="s">
        <v>23</v>
      </c>
      <c r="D10" s="6" t="str">
        <f t="shared" si="0"/>
        <v>본사</v>
      </c>
      <c r="F10" s="6" t="s">
        <v>43</v>
      </c>
      <c r="G10" s="6" t="s">
        <v>34</v>
      </c>
      <c r="H10" s="6">
        <v>88</v>
      </c>
      <c r="J10" s="6" t="s">
        <v>238</v>
      </c>
      <c r="K10" s="6" t="s">
        <v>238</v>
      </c>
    </row>
    <row r="11" spans="1:11" x14ac:dyDescent="0.45">
      <c r="A11" s="6" t="s">
        <v>26</v>
      </c>
      <c r="B11" s="6" t="s">
        <v>27</v>
      </c>
      <c r="C11" s="6" t="s">
        <v>23</v>
      </c>
      <c r="D11" s="6" t="str">
        <f t="shared" si="0"/>
        <v>지사</v>
      </c>
      <c r="F11" s="6" t="s">
        <v>44</v>
      </c>
      <c r="G11" s="6" t="s">
        <v>38</v>
      </c>
      <c r="H11" s="6">
        <v>91</v>
      </c>
      <c r="J11" s="6" t="s">
        <v>239</v>
      </c>
      <c r="K11" s="6" t="s">
        <v>240</v>
      </c>
    </row>
    <row r="13" spans="1:11" x14ac:dyDescent="0.45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45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45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45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 x14ac:dyDescent="0.45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 x14ac:dyDescent="0.45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 x14ac:dyDescent="0.45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 x14ac:dyDescent="0.45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 x14ac:dyDescent="0.45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 x14ac:dyDescent="0.45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 x14ac:dyDescent="0.45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 x14ac:dyDescent="0.45">
      <c r="A24" s="28" t="s">
        <v>65</v>
      </c>
      <c r="B24" s="31"/>
      <c r="C24" s="31"/>
      <c r="D24" s="29"/>
      <c r="E24" s="8">
        <f>COUNTIFS(D15:D23,"&gt;=10",D15:D23,"&lt;20")/COUNT(D15:D23)</f>
        <v>0.44444444444444442</v>
      </c>
      <c r="G24" s="28" t="s">
        <v>76</v>
      </c>
      <c r="H24" s="29"/>
      <c r="I24" s="26" t="str">
        <f>HOUR(SMALL(J15:J23,1))&amp;"시간"&amp;MINUTE(SMALL(J15:J23,1))&amp;"분"&amp;SECOND(SMALL(J15:J23,1))&amp;"초"</f>
        <v>1시간32분8초</v>
      </c>
      <c r="J24" s="27"/>
    </row>
    <row r="26" spans="1:10" x14ac:dyDescent="0.45">
      <c r="A26" s="4" t="s">
        <v>77</v>
      </c>
      <c r="B26" s="5" t="s">
        <v>78</v>
      </c>
    </row>
    <row r="27" spans="1:10" x14ac:dyDescent="0.45">
      <c r="A27" s="6" t="s">
        <v>79</v>
      </c>
      <c r="B27" s="6" t="s">
        <v>80</v>
      </c>
      <c r="C27" s="6" t="s">
        <v>81</v>
      </c>
      <c r="D27" s="7" t="s">
        <v>82</v>
      </c>
    </row>
    <row r="28" spans="1:10" x14ac:dyDescent="0.45">
      <c r="A28" s="6" t="s">
        <v>83</v>
      </c>
      <c r="B28" s="6" t="s">
        <v>84</v>
      </c>
      <c r="C28" s="6" t="s">
        <v>85</v>
      </c>
      <c r="D28" s="6" t="str">
        <f>HLOOKUP(MID(A28,3,1),$G$36:$I$37,2,FALSE)</f>
        <v>경기</v>
      </c>
    </row>
    <row r="29" spans="1:10" x14ac:dyDescent="0.45">
      <c r="A29" s="6" t="s">
        <v>86</v>
      </c>
      <c r="B29" s="6" t="s">
        <v>87</v>
      </c>
      <c r="C29" s="6" t="s">
        <v>88</v>
      </c>
      <c r="D29" s="6" t="str">
        <f t="shared" ref="D29:D37" si="1">HLOOKUP(MID(A29,3,1),$G$36:$I$37,2,FALSE)</f>
        <v>서울</v>
      </c>
    </row>
    <row r="30" spans="1:10" x14ac:dyDescent="0.45">
      <c r="A30" s="6" t="s">
        <v>89</v>
      </c>
      <c r="B30" s="6" t="s">
        <v>87</v>
      </c>
      <c r="C30" s="6" t="s">
        <v>88</v>
      </c>
      <c r="D30" s="6" t="str">
        <f t="shared" si="1"/>
        <v>부산</v>
      </c>
    </row>
    <row r="31" spans="1:10" x14ac:dyDescent="0.45">
      <c r="A31" s="6" t="s">
        <v>90</v>
      </c>
      <c r="B31" s="6" t="s">
        <v>84</v>
      </c>
      <c r="C31" s="6" t="s">
        <v>88</v>
      </c>
      <c r="D31" s="6" t="str">
        <f t="shared" si="1"/>
        <v>부산</v>
      </c>
    </row>
    <row r="32" spans="1:10" x14ac:dyDescent="0.45">
      <c r="A32" s="6" t="s">
        <v>91</v>
      </c>
      <c r="B32" s="6" t="s">
        <v>87</v>
      </c>
      <c r="C32" s="6" t="s">
        <v>85</v>
      </c>
      <c r="D32" s="6" t="str">
        <f t="shared" si="1"/>
        <v>서울</v>
      </c>
    </row>
    <row r="33" spans="1:9" x14ac:dyDescent="0.45">
      <c r="A33" s="6" t="s">
        <v>92</v>
      </c>
      <c r="B33" s="6" t="s">
        <v>84</v>
      </c>
      <c r="C33" s="6" t="s">
        <v>88</v>
      </c>
      <c r="D33" s="6" t="str">
        <f t="shared" si="1"/>
        <v>부산</v>
      </c>
    </row>
    <row r="34" spans="1:9" x14ac:dyDescent="0.45">
      <c r="A34" s="6" t="s">
        <v>93</v>
      </c>
      <c r="B34" s="6" t="s">
        <v>84</v>
      </c>
      <c r="C34" s="6" t="s">
        <v>85</v>
      </c>
      <c r="D34" s="6" t="str">
        <f t="shared" si="1"/>
        <v>경기</v>
      </c>
    </row>
    <row r="35" spans="1:9" x14ac:dyDescent="0.45">
      <c r="A35" s="6" t="s">
        <v>94</v>
      </c>
      <c r="B35" s="6" t="s">
        <v>84</v>
      </c>
      <c r="C35" s="6" t="s">
        <v>85</v>
      </c>
      <c r="D35" s="6" t="str">
        <f t="shared" si="1"/>
        <v>경기</v>
      </c>
      <c r="F35" t="s">
        <v>97</v>
      </c>
    </row>
    <row r="36" spans="1:9" x14ac:dyDescent="0.45">
      <c r="A36" s="6" t="s">
        <v>95</v>
      </c>
      <c r="B36" s="6" t="s">
        <v>87</v>
      </c>
      <c r="C36" s="6" t="s">
        <v>85</v>
      </c>
      <c r="D36" s="6" t="str">
        <f t="shared" si="1"/>
        <v>서울</v>
      </c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45">
      <c r="A37" s="6" t="s">
        <v>96</v>
      </c>
      <c r="B37" s="6" t="s">
        <v>87</v>
      </c>
      <c r="C37" s="6" t="s">
        <v>88</v>
      </c>
      <c r="D37" s="6" t="str">
        <f t="shared" si="1"/>
        <v>부산</v>
      </c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G23"/>
  <sheetViews>
    <sheetView workbookViewId="0">
      <selection activeCell="F5" sqref="F5"/>
    </sheetView>
  </sheetViews>
  <sheetFormatPr defaultRowHeight="17" outlineLevelRow="3" x14ac:dyDescent="0.45"/>
  <cols>
    <col min="4" max="7" width="10.83203125" bestFit="1" customWidth="1"/>
  </cols>
  <sheetData>
    <row r="1" spans="1:7" ht="21" x14ac:dyDescent="0.45">
      <c r="A1" s="25" t="s">
        <v>166</v>
      </c>
      <c r="B1" s="25"/>
      <c r="C1" s="25"/>
      <c r="D1" s="25"/>
      <c r="E1" s="25"/>
      <c r="F1" s="25"/>
      <c r="G1" s="25"/>
    </row>
    <row r="3" spans="1:7" x14ac:dyDescent="0.45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 x14ac:dyDescent="0.45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 x14ac:dyDescent="0.45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 x14ac:dyDescent="0.45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 x14ac:dyDescent="0.45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 x14ac:dyDescent="0.45">
      <c r="A8" s="12" t="s">
        <v>234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 x14ac:dyDescent="0.45">
      <c r="A9" s="12" t="s">
        <v>230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 x14ac:dyDescent="0.45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 x14ac:dyDescent="0.45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 x14ac:dyDescent="0.45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 x14ac:dyDescent="0.45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 x14ac:dyDescent="0.45">
      <c r="A14" s="12" t="s">
        <v>235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 x14ac:dyDescent="0.45">
      <c r="A15" s="12" t="s">
        <v>231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 x14ac:dyDescent="0.45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 x14ac:dyDescent="0.45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 x14ac:dyDescent="0.45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 x14ac:dyDescent="0.45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 x14ac:dyDescent="0.45">
      <c r="A20" s="15" t="s">
        <v>236</v>
      </c>
      <c r="B20" s="13"/>
      <c r="C20" s="13"/>
      <c r="D20" s="14">
        <f>SUBTOTAL(1,D16:D19)</f>
        <v>4104750</v>
      </c>
      <c r="E20" s="14">
        <f>SUBTOTAL(1,E16:E19)</f>
        <v>1642000</v>
      </c>
      <c r="F20" s="14">
        <f>SUBTOTAL(1,F16:F19)</f>
        <v>919500</v>
      </c>
      <c r="G20" s="14"/>
    </row>
    <row r="21" spans="1:7" outlineLevel="1" x14ac:dyDescent="0.45">
      <c r="A21" s="15" t="s">
        <v>232</v>
      </c>
      <c r="B21" s="13"/>
      <c r="C21" s="13"/>
      <c r="D21" s="14"/>
      <c r="E21" s="14"/>
      <c r="F21" s="14"/>
      <c r="G21" s="14">
        <f>SUBTOTAL(4,G16:G19)</f>
        <v>5610000</v>
      </c>
    </row>
    <row r="22" spans="1:7" x14ac:dyDescent="0.45">
      <c r="A22" s="15" t="s">
        <v>237</v>
      </c>
      <c r="B22" s="13"/>
      <c r="C22" s="13"/>
      <c r="D22" s="14">
        <f>SUBTOTAL(1,D4:D19)</f>
        <v>4093916.6666666665</v>
      </c>
      <c r="E22" s="14">
        <f>SUBTOTAL(1,E4:E19)</f>
        <v>1637583.3333333333</v>
      </c>
      <c r="F22" s="14">
        <f>SUBTOTAL(1,F4:F19)</f>
        <v>917000</v>
      </c>
      <c r="G22" s="14"/>
    </row>
    <row r="23" spans="1:7" x14ac:dyDescent="0.45">
      <c r="A23" s="15" t="s">
        <v>233</v>
      </c>
      <c r="B23" s="13"/>
      <c r="C23" s="13"/>
      <c r="D23" s="14"/>
      <c r="E23" s="14"/>
      <c r="F23" s="14"/>
      <c r="G23" s="14">
        <f>SUBTOTAL(4,G4:G19)</f>
        <v>5856000</v>
      </c>
    </row>
  </sheetData>
  <sortState ref="A4:G19">
    <sortCondition ref="A4:A19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K13"/>
  <sheetViews>
    <sheetView workbookViewId="0">
      <selection activeCell="N11" sqref="N11"/>
    </sheetView>
  </sheetViews>
  <sheetFormatPr defaultRowHeight="17" x14ac:dyDescent="0.45"/>
  <sheetData>
    <row r="1" spans="1:11" x14ac:dyDescent="0.45">
      <c r="A1" s="4" t="s">
        <v>189</v>
      </c>
      <c r="B1" s="32" t="s">
        <v>193</v>
      </c>
      <c r="C1" s="32"/>
      <c r="D1" s="32"/>
      <c r="E1" s="32"/>
      <c r="G1" s="4" t="s">
        <v>190</v>
      </c>
      <c r="H1" s="32" t="s">
        <v>194</v>
      </c>
      <c r="I1" s="32"/>
      <c r="J1" s="32"/>
      <c r="K1" s="32"/>
    </row>
    <row r="2" spans="1:11" x14ac:dyDescent="0.45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1" x14ac:dyDescent="0.45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1" x14ac:dyDescent="0.45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1" x14ac:dyDescent="0.45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1" x14ac:dyDescent="0.45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1" x14ac:dyDescent="0.45">
      <c r="A8" s="4" t="s">
        <v>191</v>
      </c>
      <c r="B8" s="32" t="s">
        <v>195</v>
      </c>
      <c r="C8" s="32"/>
      <c r="D8" s="32"/>
      <c r="E8" s="32"/>
      <c r="G8" s="4" t="s">
        <v>192</v>
      </c>
      <c r="H8" s="32" t="s">
        <v>196</v>
      </c>
      <c r="I8" s="32"/>
      <c r="J8" s="32"/>
      <c r="K8" s="32"/>
    </row>
    <row r="9" spans="1:11" x14ac:dyDescent="0.45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1" x14ac:dyDescent="0.45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34">
        <v>3287</v>
      </c>
      <c r="I10" s="34">
        <v>2985</v>
      </c>
      <c r="J10" s="34">
        <v>3657</v>
      </c>
      <c r="K10" s="34">
        <v>3545</v>
      </c>
    </row>
    <row r="11" spans="1:11" x14ac:dyDescent="0.45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34">
        <v>2472</v>
      </c>
      <c r="I11" s="34">
        <v>2863</v>
      </c>
      <c r="J11" s="34">
        <v>2771</v>
      </c>
      <c r="K11" s="34">
        <v>2835</v>
      </c>
    </row>
    <row r="12" spans="1:11" x14ac:dyDescent="0.45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34">
        <v>2823</v>
      </c>
      <c r="I12" s="34">
        <v>2953</v>
      </c>
      <c r="J12" s="34">
        <v>3026</v>
      </c>
      <c r="K12" s="34">
        <v>3220</v>
      </c>
    </row>
    <row r="13" spans="1:11" x14ac:dyDescent="0.45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34">
        <v>3795</v>
      </c>
      <c r="I13" s="34">
        <v>4315</v>
      </c>
      <c r="J13" s="34">
        <v>3737</v>
      </c>
      <c r="K13" s="34">
        <v>3913</v>
      </c>
    </row>
  </sheetData>
  <dataConsolidate leftLabels="1" topLabels="1">
    <dataRefs count="3">
      <dataRef ref="A2:E6" sheet="분석작업-2"/>
      <dataRef ref="G2:K6" sheet="분석작업-2"/>
      <dataRef ref="A9:E13" sheet="분석작업-2"/>
    </dataRefs>
  </dataConsolidate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H8"/>
  <sheetViews>
    <sheetView workbookViewId="0">
      <selection sqref="A1:H1"/>
    </sheetView>
  </sheetViews>
  <sheetFormatPr defaultRowHeight="17" x14ac:dyDescent="0.45"/>
  <cols>
    <col min="2" max="8" width="7.08203125" customWidth="1"/>
  </cols>
  <sheetData>
    <row r="1" spans="1:8" ht="21" x14ac:dyDescent="0.45">
      <c r="A1" s="33" t="s">
        <v>206</v>
      </c>
      <c r="B1" s="33"/>
      <c r="C1" s="33"/>
      <c r="D1" s="33"/>
      <c r="E1" s="33"/>
      <c r="F1" s="33"/>
      <c r="G1" s="33"/>
      <c r="H1" s="33"/>
    </row>
    <row r="3" spans="1:8" x14ac:dyDescent="0.45">
      <c r="A3" s="6" t="s">
        <v>207</v>
      </c>
      <c r="B3" s="6" t="s">
        <v>208</v>
      </c>
      <c r="C3" s="6" t="s">
        <v>209</v>
      </c>
      <c r="D3" s="6" t="s">
        <v>210</v>
      </c>
      <c r="E3" s="6" t="s">
        <v>211</v>
      </c>
      <c r="F3" s="6" t="s">
        <v>212</v>
      </c>
      <c r="G3" s="6" t="s">
        <v>213</v>
      </c>
      <c r="H3" s="6" t="s">
        <v>214</v>
      </c>
    </row>
    <row r="4" spans="1:8" x14ac:dyDescent="0.45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AVERAGE(B4:G4)</f>
        <v>6843.833333333333</v>
      </c>
    </row>
    <row r="5" spans="1:8" x14ac:dyDescent="0.45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AVERAGE(B5:G5)</f>
        <v>5206.166666666667</v>
      </c>
    </row>
    <row r="6" spans="1:8" x14ac:dyDescent="0.45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</row>
    <row r="7" spans="1:8" x14ac:dyDescent="0.45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8" x14ac:dyDescent="0.45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서식">
                <anchor moveWithCells="1" sizeWithCells="1">
                  <from>
                    <xdr:col>4</xdr:col>
                    <xdr:colOff>0</xdr:colOff>
                    <xdr:row>9</xdr:row>
                    <xdr:rowOff>0</xdr:rowOff>
                  </from>
                  <to>
                    <xdr:col>6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8"/>
  <sheetViews>
    <sheetView workbookViewId="0">
      <selection activeCell="M11" sqref="M11"/>
    </sheetView>
  </sheetViews>
  <sheetFormatPr defaultRowHeight="17" x14ac:dyDescent="0.45"/>
  <sheetData>
    <row r="1" spans="1:5" ht="21" x14ac:dyDescent="0.45">
      <c r="A1" s="25" t="s">
        <v>220</v>
      </c>
      <c r="B1" s="25"/>
      <c r="C1" s="25"/>
      <c r="D1" s="25"/>
      <c r="E1" s="25"/>
    </row>
    <row r="3" spans="1:5" x14ac:dyDescent="0.45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 x14ac:dyDescent="0.45">
      <c r="A4" s="6" t="s">
        <v>226</v>
      </c>
      <c r="B4" s="11">
        <v>1569</v>
      </c>
      <c r="C4" s="11">
        <v>1725</v>
      </c>
      <c r="D4" s="11">
        <v>1837</v>
      </c>
      <c r="E4" s="11">
        <v>2169</v>
      </c>
    </row>
    <row r="5" spans="1:5" x14ac:dyDescent="0.45">
      <c r="A5" s="6" t="s">
        <v>227</v>
      </c>
      <c r="B5" s="11">
        <v>2635</v>
      </c>
      <c r="C5" s="11">
        <v>2538</v>
      </c>
      <c r="D5" s="11">
        <v>2724</v>
      </c>
      <c r="E5" s="11">
        <v>3027</v>
      </c>
    </row>
    <row r="6" spans="1:5" x14ac:dyDescent="0.45">
      <c r="A6" s="6" t="s">
        <v>228</v>
      </c>
      <c r="B6" s="11">
        <v>3651</v>
      </c>
      <c r="C6" s="11">
        <v>3867</v>
      </c>
      <c r="D6" s="11">
        <v>4055</v>
      </c>
      <c r="E6" s="11">
        <v>4191</v>
      </c>
    </row>
    <row r="7" spans="1:5" x14ac:dyDescent="0.45">
      <c r="A7" s="6" t="s">
        <v>229</v>
      </c>
      <c r="B7" s="11">
        <v>1589</v>
      </c>
      <c r="C7" s="11">
        <v>1736</v>
      </c>
      <c r="D7" s="11">
        <v>1678</v>
      </c>
      <c r="E7" s="11">
        <v>1983</v>
      </c>
    </row>
    <row r="8" spans="1:5" x14ac:dyDescent="0.45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2025-01-17T07:21:20Z</dcterms:modified>
</cp:coreProperties>
</file>