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3\Desktop\"/>
    </mc:Choice>
  </mc:AlternateContent>
  <xr:revisionPtr revIDLastSave="0" documentId="13_ncr:1_{AEF7D595-F2A7-48C9-9F21-9C8EDDBEFD84}" xr6:coauthVersionLast="47" xr6:coauthVersionMax="47" xr10:uidLastSave="{00000000-0000-0000-0000-000000000000}"/>
  <bookViews>
    <workbookView xWindow="-108" yWindow="-108" windowWidth="23256" windowHeight="12456" activeTab="2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4" i="7"/>
  <c r="F20" i="5"/>
  <c r="E20" i="5"/>
  <c r="D20" i="5"/>
  <c r="F14" i="5"/>
  <c r="E14" i="5"/>
  <c r="D14" i="5"/>
  <c r="F8" i="5"/>
  <c r="F22" i="5" s="1"/>
  <c r="E8" i="5"/>
  <c r="E22" i="5" s="1"/>
  <c r="D8" i="5"/>
  <c r="D22" i="5" s="1"/>
  <c r="D29" i="4"/>
  <c r="D30" i="4"/>
  <c r="D31" i="4"/>
  <c r="D32" i="4"/>
  <c r="D33" i="4"/>
  <c r="D34" i="4"/>
  <c r="D35" i="4"/>
  <c r="D36" i="4"/>
  <c r="D37" i="4"/>
  <c r="D28" i="4"/>
  <c r="I24" i="4"/>
  <c r="E24" i="4"/>
  <c r="J3" i="4"/>
  <c r="D4" i="4"/>
  <c r="D5" i="4"/>
  <c r="D6" i="4"/>
  <c r="D7" i="4"/>
  <c r="D8" i="4"/>
  <c r="D9" i="4"/>
  <c r="D10" i="4"/>
  <c r="D11" i="4"/>
  <c r="D3" i="4"/>
  <c r="G10" i="5"/>
  <c r="G16" i="5"/>
  <c r="G17" i="5"/>
  <c r="G5" i="5"/>
  <c r="G11" i="5"/>
  <c r="G18" i="5"/>
  <c r="G6" i="5"/>
  <c r="G12" i="5"/>
  <c r="G13" i="5"/>
  <c r="G7" i="5"/>
  <c r="G19" i="5"/>
  <c r="G4" i="5"/>
  <c r="G9" i="5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21" i="5" l="1"/>
  <c r="G15" i="5"/>
  <c r="G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82103</author>
  </authors>
  <commentList>
    <comment ref="F6" authorId="0" shapeId="0" xr:uid="{61702F16-09E6-49A4-83F4-96DD4D04B427}">
      <text>
        <r>
          <rPr>
            <b/>
            <sz val="9"/>
            <color indexed="81"/>
            <rFont val="돋움"/>
            <family val="3"/>
            <charset val="129"/>
          </rPr>
          <t>우천시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체육관</t>
        </r>
      </text>
    </comment>
  </commentList>
</comments>
</file>

<file path=xl/sharedStrings.xml><?xml version="1.0" encoding="utf-8"?>
<sst xmlns="http://schemas.openxmlformats.org/spreadsheetml/2006/main" count="370" uniqueCount="262">
  <si>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</si>
  <si>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</si>
  <si>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</si>
  <si>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</si>
  <si>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</si>
  <si>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</si>
  <si>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</si>
  <si>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</si>
  <si>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</si>
  <si>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</si>
  <si>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</si>
  <si>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</si>
  <si>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</si>
  <si>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</si>
  <si>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</si>
  <si>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</si>
  <si>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</si>
  <si>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</si>
  <si>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</si>
  <si>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</si>
  <si>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</si>
  <si>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</si>
  <si>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</si>
  <si>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</si>
  <si>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</si>
  <si>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</si>
  <si>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</si>
  <si>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</si>
  <si>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</si>
  <si>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</si>
  <si>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</si>
  <si>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</si>
  <si>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</si>
  <si>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</si>
  <si>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</si>
  <si>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</si>
  <si>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</si>
  <si>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</si>
  <si>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</si>
  <si>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</si>
  <si>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</si>
  <si>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</si>
  <si>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</si>
  <si>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</si>
  <si>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</si>
  <si>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</si>
  <si>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</si>
  <si>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</si>
  <si>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</si>
  <si>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</si>
  <si>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</si>
  <si>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</si>
  <si>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</si>
  <si>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</si>
  <si>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</si>
  <si>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</si>
  <si>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</si>
  <si>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</si>
  <si>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</si>
  <si>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</si>
  <si>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</si>
  <si>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</si>
  <si>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</si>
  <si>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</si>
  <si>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</si>
  <si>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</si>
  <si>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</si>
  <si>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</si>
  <si>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</si>
  <si>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</si>
  <si>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</si>
  <si>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</si>
  <si>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</si>
  <si>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</si>
  <si>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</si>
  <si>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</si>
  <si>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</si>
  <si>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</si>
  <si>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</si>
  <si>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</si>
  <si>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</si>
  <si>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</si>
  <si>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</si>
  <si>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</si>
  <si>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</si>
  <si>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</si>
  <si>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</si>
  <si>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</si>
  <si>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</si>
  <si>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</si>
  <si>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</si>
  <si>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</si>
  <si>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</si>
  <si>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</si>
  <si>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</si>
  <si>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</si>
  <si>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</si>
  <si>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</si>
  <si>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</si>
  <si>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</si>
  <si>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</si>
  <si>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</si>
  <si>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</si>
  <si>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</si>
  <si>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</si>
  <si>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</si>
  <si>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</si>
  <si>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</si>
  <si>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</si>
  <si>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</si>
  <si>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</si>
  <si>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</si>
  <si>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</si>
  <si>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</si>
  <si>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</si>
  <si>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</si>
  <si>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</si>
  <si>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</si>
  <si>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</si>
  <si>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</si>
  <si>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</si>
  <si>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</si>
  <si>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</si>
  <si>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</si>
  <si>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</si>
  <si>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</si>
  <si>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</si>
  <si>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</si>
  <si>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</si>
  <si>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</si>
  <si>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</si>
  <si>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</si>
  <si>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</si>
  <si>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</si>
  <si>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</si>
  <si>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</si>
  <si>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</si>
  <si>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</si>
  <si>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</si>
  <si>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</si>
  <si>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</si>
  <si>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</si>
  <si>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</si>
  <si>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</si>
  <si>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</si>
  <si>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</si>
  <si>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</si>
  <si>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</si>
  <si>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</si>
  <si>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</si>
  <si>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</si>
  <si>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</si>
  <si>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</si>
  <si>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</si>
  <si>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</si>
  <si>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</si>
  <si>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</si>
  <si>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</si>
  <si>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</si>
  <si>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</si>
  <si>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</si>
  <si>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</si>
  <si>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</si>
  <si>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</si>
  <si>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</si>
  <si>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</si>
  <si>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</si>
  <si>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</si>
  <si>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</si>
  <si>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</si>
  <si>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</si>
  <si>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</si>
  <si>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</si>
  <si>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</si>
  <si>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</si>
  <si>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</si>
  <si>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</si>
  <si>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</si>
  <si>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</si>
  <si>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</si>
  <si>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</si>
  <si>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</si>
  <si>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</si>
  <si>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</si>
  <si>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</si>
  <si>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</si>
  <si>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</si>
  <si>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</si>
  <si>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</si>
  <si>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</si>
  <si>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</si>
  <si>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</si>
  <si>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</si>
  <si>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</si>
  <si>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</si>
  <si>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</si>
  <si>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</si>
  <si>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</si>
  <si>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</si>
  <si>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</si>
  <si>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</si>
  <si>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</si>
  <si>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</si>
  <si>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</si>
  <si>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</si>
  <si>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</si>
  <si>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</si>
  <si>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</si>
  <si>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</si>
  <si>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</si>
  <si>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</si>
  <si>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</si>
  <si>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</si>
  <si>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</si>
  <si>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</si>
  <si>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</si>
  <si>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</si>
  <si>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</si>
  <si>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</si>
  <si>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</si>
  <si>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</si>
  <si>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</si>
  <si>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</si>
  <si>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</si>
  <si>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</si>
  <si>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</si>
  <si>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</si>
  <si>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</si>
  <si>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</si>
  <si>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</si>
  <si>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반</t>
    <phoneticPr fontId="1" type="noConversion"/>
  </si>
  <si>
    <t>1반</t>
    <phoneticPr fontId="1" type="noConversion"/>
  </si>
  <si>
    <t>3반</t>
    <phoneticPr fontId="1" type="noConversion"/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</si>
  <si>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</si>
  <si>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</si>
  <si>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</si>
  <si>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</si>
  <si>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</si>
  <si>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</si>
  <si>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</si>
  <si>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</si>
  <si>
    <t>공연코드</t>
    <phoneticPr fontId="1" type="noConversion"/>
  </si>
  <si>
    <t>공연명</t>
    <phoneticPr fontId="1" type="noConversion"/>
  </si>
  <si>
    <t>공연장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</si>
  <si>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</si>
  <si>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</si>
  <si>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</si>
  <si>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</si>
  <si>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</si>
  <si>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</si>
  <si>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</si>
  <si>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</si>
  <si>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상상마술쇼</t>
    <phoneticPr fontId="1" type="noConversion"/>
  </si>
  <si>
    <t>바람과함께여행</t>
    <phoneticPr fontId="1" type="noConversion"/>
  </si>
  <si>
    <t>행복한연애</t>
    <phoneticPr fontId="1" type="noConversion"/>
  </si>
  <si>
    <t>친구들</t>
    <phoneticPr fontId="1" type="noConversion"/>
  </si>
  <si>
    <t>시크릿뮤지션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</si>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</sst>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9" formatCode="0&quot;명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5" xfId="2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1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[0]!평균" textlink="">
      <xdr:nvSpPr>
        <xdr:cNvPr id="2" name="사각형: 빗면 1">
          <a:extLst>
            <a:ext uri="{FF2B5EF4-FFF2-40B4-BE49-F238E27FC236}">
              <a16:creationId xmlns:a16="http://schemas.microsoft.com/office/drawing/2014/main" id="{AA8B3C06-19F3-4F66-53E2-5C3ACB575272}"/>
            </a:ext>
          </a:extLst>
        </xdr:cNvPr>
        <xdr:cNvSpPr/>
      </xdr:nvSpPr>
      <xdr:spPr>
        <a:xfrm>
          <a:off x="670560" y="2034540"/>
          <a:ext cx="10820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D11" sqref="D11"/>
    </sheetView>
  </sheetViews>
  <sheetFormatPr defaultRowHeight="17.399999999999999" x14ac:dyDescent="0.4"/>
  <cols>
    <col min="2" max="2" width="15.09765625" bestFit="1" customWidth="1"/>
    <col min="3" max="3" width="13" bestFit="1" customWidth="1"/>
  </cols>
  <sheetData>
    <row r="1" spans="1:6" x14ac:dyDescent="0.4">
      <c r="A1" t="s">
        <v>0</v>
      </c>
    </row>
    <row r="3" spans="1:6" x14ac:dyDescent="0.4">
      <c r="A3" s="2" t="s">
        <v>241</v>
      </c>
      <c r="B3" s="2" t="s">
        <v>242</v>
      </c>
      <c r="C3" s="2" t="s">
        <v>243</v>
      </c>
      <c r="D3" s="2" t="s">
        <v>244</v>
      </c>
      <c r="E3" s="2" t="s">
        <v>245</v>
      </c>
      <c r="F3" s="2" t="s">
        <v>246</v>
      </c>
    </row>
    <row r="4" spans="1:6" x14ac:dyDescent="0.4">
      <c r="A4" s="2" t="s">
        <v>247</v>
      </c>
      <c r="B4" s="2" t="s">
        <v>252</v>
      </c>
      <c r="C4" s="2" t="s">
        <v>257</v>
      </c>
      <c r="D4" s="3">
        <v>150</v>
      </c>
      <c r="E4" s="1">
        <v>12500</v>
      </c>
      <c r="F4" s="3">
        <v>142</v>
      </c>
    </row>
    <row r="5" spans="1:6" x14ac:dyDescent="0.4">
      <c r="A5" s="2" t="s">
        <v>248</v>
      </c>
      <c r="B5" s="2" t="s">
        <v>253</v>
      </c>
      <c r="C5" s="2" t="s">
        <v>258</v>
      </c>
      <c r="D5" s="3">
        <v>200</v>
      </c>
      <c r="E5" s="1">
        <v>15000</v>
      </c>
      <c r="F5" s="3">
        <v>168</v>
      </c>
    </row>
    <row r="6" spans="1:6" x14ac:dyDescent="0.4">
      <c r="A6" s="2" t="s">
        <v>249</v>
      </c>
      <c r="B6" s="2" t="s">
        <v>254</v>
      </c>
      <c r="C6" s="2" t="s">
        <v>259</v>
      </c>
      <c r="D6" s="3">
        <v>180</v>
      </c>
      <c r="E6" s="1">
        <v>10000</v>
      </c>
      <c r="F6" s="3">
        <v>171</v>
      </c>
    </row>
    <row r="7" spans="1:6" x14ac:dyDescent="0.4">
      <c r="A7" s="2" t="s">
        <v>250</v>
      </c>
      <c r="B7" s="2" t="s">
        <v>255</v>
      </c>
      <c r="C7" s="2" t="s">
        <v>260</v>
      </c>
      <c r="D7" s="3">
        <v>120</v>
      </c>
      <c r="E7" s="1">
        <v>13500</v>
      </c>
      <c r="F7" s="3">
        <v>113</v>
      </c>
    </row>
    <row r="8" spans="1:6" x14ac:dyDescent="0.4">
      <c r="A8" s="2" t="s">
        <v>251</v>
      </c>
      <c r="B8" s="2" t="s">
        <v>256</v>
      </c>
      <c r="C8" s="2" t="s">
        <v>261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D20" sqref="D20"/>
    </sheetView>
  </sheetViews>
  <sheetFormatPr defaultRowHeight="17.399999999999999" x14ac:dyDescent="0.4"/>
  <cols>
    <col min="2" max="2" width="11.19921875" bestFit="1" customWidth="1"/>
    <col min="5" max="5" width="10.59765625" bestFit="1" customWidth="1"/>
    <col min="6" max="6" width="10" bestFit="1" customWidth="1"/>
  </cols>
  <sheetData>
    <row r="1" spans="1:7" ht="27" customHeight="1" thickBot="1" x14ac:dyDescent="0.45">
      <c r="A1" s="20" t="s">
        <v>105</v>
      </c>
      <c r="B1" s="20"/>
      <c r="C1" s="20"/>
      <c r="D1" s="20"/>
      <c r="E1" s="20"/>
      <c r="F1" s="20"/>
      <c r="G1" s="20"/>
    </row>
    <row r="2" spans="1:7" ht="18.600000000000001" thickTop="1" thickBot="1" x14ac:dyDescent="0.45"/>
    <row r="3" spans="1:7" x14ac:dyDescent="0.4">
      <c r="A3" s="21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3" t="s">
        <v>112</v>
      </c>
    </row>
    <row r="4" spans="1:7" x14ac:dyDescent="0.4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25">
        <v>20</v>
      </c>
    </row>
    <row r="5" spans="1:7" x14ac:dyDescent="0.4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25">
        <v>24</v>
      </c>
    </row>
    <row r="6" spans="1:7" x14ac:dyDescent="0.4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25">
        <v>25</v>
      </c>
    </row>
    <row r="7" spans="1:7" x14ac:dyDescent="0.4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25">
        <v>22</v>
      </c>
    </row>
    <row r="8" spans="1:7" x14ac:dyDescent="0.4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25">
        <v>30</v>
      </c>
    </row>
    <row r="9" spans="1:7" x14ac:dyDescent="0.4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25">
        <v>18</v>
      </c>
    </row>
    <row r="10" spans="1:7" x14ac:dyDescent="0.4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25">
        <v>20</v>
      </c>
    </row>
    <row r="11" spans="1:7" x14ac:dyDescent="0.4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25">
        <v>15</v>
      </c>
    </row>
    <row r="12" spans="1:7" ht="18" thickBot="1" x14ac:dyDescent="0.45">
      <c r="A12" s="26"/>
      <c r="B12" s="27" t="s">
        <v>142</v>
      </c>
      <c r="C12" s="27" t="s">
        <v>143</v>
      </c>
      <c r="D12" s="27" t="s">
        <v>123</v>
      </c>
      <c r="E12" s="27" t="s">
        <v>117</v>
      </c>
      <c r="F12" s="27" t="s">
        <v>144</v>
      </c>
      <c r="G12" s="28">
        <v>25</v>
      </c>
    </row>
  </sheetData>
  <mergeCells count="4">
    <mergeCell ref="A1:G1"/>
    <mergeCell ref="A10:A12"/>
    <mergeCell ref="A7:A9"/>
    <mergeCell ref="A4:A6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tabSelected="1" workbookViewId="0">
      <selection activeCell="G21" sqref="G21"/>
    </sheetView>
  </sheetViews>
  <sheetFormatPr defaultRowHeight="17.399999999999999" x14ac:dyDescent="0.4"/>
  <sheetData>
    <row r="1" spans="1:7" ht="21" x14ac:dyDescent="0.4">
      <c r="A1" s="12" t="s">
        <v>145</v>
      </c>
      <c r="B1" s="12"/>
      <c r="C1" s="12"/>
      <c r="D1" s="12"/>
      <c r="E1" s="12"/>
      <c r="F1" s="12"/>
      <c r="G1" s="12"/>
    </row>
    <row r="3" spans="1:7" x14ac:dyDescent="0.4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4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4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4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4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4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4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4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4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4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4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4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4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4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4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3:G17">
    <cfRule type="expression" dxfId="0" priority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workbookViewId="0">
      <selection activeCell="C33" sqref="C33"/>
    </sheetView>
  </sheetViews>
  <sheetFormatPr defaultRowHeight="17.399999999999999" x14ac:dyDescent="0.4"/>
  <cols>
    <col min="5" max="5" width="9.3984375" bestFit="1" customWidth="1"/>
    <col min="10" max="11" width="10.09765625" customWidth="1"/>
  </cols>
  <sheetData>
    <row r="1" spans="1:11" x14ac:dyDescent="0.4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 x14ac:dyDescent="0.4">
      <c r="A3" s="6" t="s">
        <v>7</v>
      </c>
      <c r="B3" s="6" t="s">
        <v>8</v>
      </c>
      <c r="C3" s="6" t="s">
        <v>9</v>
      </c>
      <c r="D3" s="6" t="str">
        <f>IF(LEFT(A3,1)="A","본사","지사")</f>
        <v>본사</v>
      </c>
      <c r="F3" s="6" t="s">
        <v>33</v>
      </c>
      <c r="G3" s="6" t="s">
        <v>34</v>
      </c>
      <c r="H3" s="6">
        <v>92</v>
      </c>
      <c r="J3" s="13">
        <f>AVERAGE(DMIN(F2:H11,H2,J10:J11),DMIN(F2:H11,H2,K10:K11))</f>
        <v>64.5</v>
      </c>
      <c r="K3" s="14"/>
    </row>
    <row r="4" spans="1:11" x14ac:dyDescent="0.4">
      <c r="A4" s="6" t="s">
        <v>10</v>
      </c>
      <c r="B4" s="6" t="s">
        <v>11</v>
      </c>
      <c r="C4" s="6" t="s">
        <v>9</v>
      </c>
      <c r="D4" s="6" t="str">
        <f t="shared" ref="D4:D11" si="0">IF(LEFT(A4,1)="A","본사","지사")</f>
        <v>지사</v>
      </c>
      <c r="F4" s="6" t="s">
        <v>35</v>
      </c>
      <c r="G4" s="6" t="s">
        <v>36</v>
      </c>
      <c r="H4" s="6">
        <v>89</v>
      </c>
    </row>
    <row r="5" spans="1:11" x14ac:dyDescent="0.4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4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4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4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4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 x14ac:dyDescent="0.4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230</v>
      </c>
      <c r="K10" s="6" t="s">
        <v>230</v>
      </c>
    </row>
    <row r="11" spans="1:11" x14ac:dyDescent="0.4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231</v>
      </c>
      <c r="K11" s="6" t="s">
        <v>232</v>
      </c>
    </row>
    <row r="13" spans="1:11" x14ac:dyDescent="0.4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4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4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4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4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4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4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4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4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4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4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4">
      <c r="A24" s="15" t="s">
        <v>65</v>
      </c>
      <c r="B24" s="18"/>
      <c r="C24" s="18"/>
      <c r="D24" s="16"/>
      <c r="E24" s="8">
        <f>COUNTIFS(D15:D23,"&gt;=10",D15:D23,"&lt;20")/COUNT(D15:D23)</f>
        <v>0.44444444444444442</v>
      </c>
      <c r="G24" s="15" t="s">
        <v>76</v>
      </c>
      <c r="H24" s="16"/>
      <c r="I24" s="13" t="str">
        <f>HOUR(SMALL(J15:J23,1))&amp;"시간"&amp;MINUTE(SMALL(J15:J23,1))&amp;"분"&amp;SECOND(SMALL(J15:J23,1))&amp;"초"</f>
        <v>1시간32분8초</v>
      </c>
      <c r="J24" s="14"/>
    </row>
    <row r="26" spans="1:10" x14ac:dyDescent="0.4">
      <c r="A26" s="4" t="s">
        <v>77</v>
      </c>
      <c r="B26" s="5" t="s">
        <v>78</v>
      </c>
    </row>
    <row r="27" spans="1:10" x14ac:dyDescent="0.4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4">
      <c r="A28" s="6" t="s">
        <v>83</v>
      </c>
      <c r="B28" s="6" t="s">
        <v>84</v>
      </c>
      <c r="C28" s="6" t="s">
        <v>85</v>
      </c>
      <c r="D28" s="6" t="str">
        <f>HLOOKUP(MID(A28,3,1),$F$36:$I$37,2,0)</f>
        <v>경기</v>
      </c>
    </row>
    <row r="29" spans="1:10" x14ac:dyDescent="0.4">
      <c r="A29" s="6" t="s">
        <v>86</v>
      </c>
      <c r="B29" s="6" t="s">
        <v>87</v>
      </c>
      <c r="C29" s="6" t="s">
        <v>88</v>
      </c>
      <c r="D29" s="6" t="str">
        <f t="shared" ref="D29:D37" si="1">HLOOKUP(MID(A29,3,1),$F$36:$I$37,2,0)</f>
        <v>서울</v>
      </c>
    </row>
    <row r="30" spans="1:10" x14ac:dyDescent="0.4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4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4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4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4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4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4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4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3"/>
  <sheetViews>
    <sheetView topLeftCell="A6" workbookViewId="0">
      <selection activeCell="I11" sqref="I11"/>
    </sheetView>
  </sheetViews>
  <sheetFormatPr defaultRowHeight="17.399999999999999" outlineLevelRow="3" x14ac:dyDescent="0.4"/>
  <cols>
    <col min="4" max="7" width="10.8984375" bestFit="1" customWidth="1"/>
  </cols>
  <sheetData>
    <row r="1" spans="1:7" ht="21" x14ac:dyDescent="0.4">
      <c r="A1" s="12" t="s">
        <v>166</v>
      </c>
      <c r="B1" s="12"/>
      <c r="C1" s="12"/>
      <c r="D1" s="12"/>
      <c r="E1" s="12"/>
      <c r="F1" s="12"/>
      <c r="G1" s="12"/>
    </row>
    <row r="3" spans="1:7" x14ac:dyDescent="0.4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4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4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4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4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4">
      <c r="A8" s="29" t="s">
        <v>237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4">
      <c r="A9" s="29" t="s">
        <v>233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4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4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4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4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4">
      <c r="A14" s="29" t="s">
        <v>238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4">
      <c r="A15" s="29" t="s">
        <v>234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4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4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4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4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4">
      <c r="A20" s="32" t="s">
        <v>239</v>
      </c>
      <c r="B20" s="30"/>
      <c r="C20" s="30"/>
      <c r="D20" s="31">
        <f>SUBTOTAL(1,D16:D19)</f>
        <v>4104750</v>
      </c>
      <c r="E20" s="31">
        <f>SUBTOTAL(1,E16:E19)</f>
        <v>1642000</v>
      </c>
      <c r="F20" s="31">
        <f>SUBTOTAL(1,F16:F19)</f>
        <v>919500</v>
      </c>
      <c r="G20" s="31"/>
    </row>
    <row r="21" spans="1:7" outlineLevel="1" x14ac:dyDescent="0.4">
      <c r="A21" s="32" t="s">
        <v>235</v>
      </c>
      <c r="B21" s="30"/>
      <c r="C21" s="30"/>
      <c r="D21" s="31"/>
      <c r="E21" s="31"/>
      <c r="F21" s="31"/>
      <c r="G21" s="31">
        <f>SUBTOTAL(4,G16:G19)</f>
        <v>5610000</v>
      </c>
    </row>
    <row r="22" spans="1:7" x14ac:dyDescent="0.4">
      <c r="A22" s="32" t="s">
        <v>240</v>
      </c>
      <c r="B22" s="30"/>
      <c r="C22" s="30"/>
      <c r="D22" s="31">
        <f>SUBTOTAL(1,D4:D19)</f>
        <v>4093916.6666666665</v>
      </c>
      <c r="E22" s="31">
        <f>SUBTOTAL(1,E4:E19)</f>
        <v>1637583.3333333333</v>
      </c>
      <c r="F22" s="31">
        <f>SUBTOTAL(1,F4:F19)</f>
        <v>917000</v>
      </c>
      <c r="G22" s="31"/>
    </row>
    <row r="23" spans="1:7" x14ac:dyDescent="0.4">
      <c r="A23" s="32" t="s">
        <v>236</v>
      </c>
      <c r="B23" s="30"/>
      <c r="C23" s="30"/>
      <c r="D23" s="31"/>
      <c r="E23" s="31"/>
      <c r="F23" s="31"/>
      <c r="G23" s="31">
        <f>SUBTOTAL(4,G4:G19)</f>
        <v>5856000</v>
      </c>
    </row>
  </sheetData>
  <sortState xmlns:xlrd2="http://schemas.microsoft.com/office/spreadsheetml/2017/richdata2" ref="A4:G19">
    <sortCondition ref="A4:A19"/>
  </sortState>
  <dataConsolidate/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M14"/>
  <sheetViews>
    <sheetView workbookViewId="0">
      <selection activeCell="I19" sqref="I19"/>
    </sheetView>
  </sheetViews>
  <sheetFormatPr defaultRowHeight="17.399999999999999" x14ac:dyDescent="0.4"/>
  <sheetData>
    <row r="1" spans="1:13" x14ac:dyDescent="0.4">
      <c r="A1" s="4" t="s">
        <v>189</v>
      </c>
      <c r="B1" s="19" t="s">
        <v>193</v>
      </c>
      <c r="C1" s="19"/>
      <c r="D1" s="19"/>
      <c r="E1" s="19"/>
      <c r="H1" s="4" t="s">
        <v>190</v>
      </c>
      <c r="I1" s="19" t="s">
        <v>194</v>
      </c>
      <c r="J1" s="19"/>
      <c r="K1" s="19"/>
      <c r="L1" s="19"/>
    </row>
    <row r="2" spans="1:13" x14ac:dyDescent="0.4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H2" s="6" t="s">
        <v>197</v>
      </c>
      <c r="I2" s="6" t="s">
        <v>198</v>
      </c>
      <c r="J2" s="6" t="s">
        <v>199</v>
      </c>
      <c r="K2" s="6" t="s">
        <v>200</v>
      </c>
      <c r="L2" s="6" t="s">
        <v>201</v>
      </c>
    </row>
    <row r="3" spans="1:13" x14ac:dyDescent="0.4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H3" s="6" t="s">
        <v>202</v>
      </c>
      <c r="I3" s="9">
        <v>984</v>
      </c>
      <c r="J3" s="9">
        <v>862</v>
      </c>
      <c r="K3" s="9">
        <v>1082</v>
      </c>
      <c r="L3" s="9">
        <v>1125</v>
      </c>
    </row>
    <row r="4" spans="1:13" x14ac:dyDescent="0.4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H4" s="6" t="s">
        <v>203</v>
      </c>
      <c r="I4" s="9">
        <v>673</v>
      </c>
      <c r="J4" s="9">
        <v>721</v>
      </c>
      <c r="K4" s="9">
        <v>621</v>
      </c>
      <c r="L4" s="9">
        <v>593</v>
      </c>
    </row>
    <row r="5" spans="1:13" x14ac:dyDescent="0.4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H5" s="6" t="s">
        <v>204</v>
      </c>
      <c r="I5" s="9">
        <v>596</v>
      </c>
      <c r="J5" s="9">
        <v>676</v>
      </c>
      <c r="K5" s="9">
        <v>738</v>
      </c>
      <c r="L5" s="9">
        <v>862</v>
      </c>
    </row>
    <row r="6" spans="1:13" x14ac:dyDescent="0.4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H6" s="6" t="s">
        <v>205</v>
      </c>
      <c r="I6" s="9">
        <v>1045</v>
      </c>
      <c r="J6" s="9">
        <v>1254</v>
      </c>
      <c r="K6" s="9">
        <v>905</v>
      </c>
      <c r="L6" s="9">
        <v>1079</v>
      </c>
    </row>
    <row r="8" spans="1:13" x14ac:dyDescent="0.4">
      <c r="A8" s="4" t="s">
        <v>191</v>
      </c>
      <c r="B8" s="19" t="s">
        <v>195</v>
      </c>
      <c r="C8" s="19"/>
      <c r="D8" s="19"/>
      <c r="E8" s="19"/>
      <c r="H8" s="4" t="s">
        <v>192</v>
      </c>
      <c r="I8" s="19" t="s">
        <v>196</v>
      </c>
      <c r="J8" s="19"/>
      <c r="K8" s="19"/>
      <c r="L8" s="19"/>
    </row>
    <row r="9" spans="1:13" x14ac:dyDescent="0.4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H9" s="6" t="s">
        <v>197</v>
      </c>
      <c r="I9" s="6" t="s">
        <v>198</v>
      </c>
      <c r="J9" s="6" t="s">
        <v>199</v>
      </c>
      <c r="K9" s="6" t="s">
        <v>200</v>
      </c>
      <c r="L9" s="6" t="s">
        <v>201</v>
      </c>
    </row>
    <row r="10" spans="1:13" x14ac:dyDescent="0.4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H10" s="6" t="s">
        <v>202</v>
      </c>
      <c r="I10" s="33">
        <v>3287</v>
      </c>
      <c r="J10" s="33">
        <v>2985</v>
      </c>
      <c r="K10" s="33">
        <v>3657</v>
      </c>
      <c r="L10" s="33">
        <v>3545</v>
      </c>
    </row>
    <row r="11" spans="1:13" x14ac:dyDescent="0.4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H11" s="6" t="s">
        <v>203</v>
      </c>
      <c r="I11" s="33">
        <v>2472</v>
      </c>
      <c r="J11" s="33">
        <v>2863</v>
      </c>
      <c r="K11" s="33">
        <v>2771</v>
      </c>
      <c r="L11" s="33">
        <v>2835</v>
      </c>
      <c r="M11" s="34"/>
    </row>
    <row r="12" spans="1:13" x14ac:dyDescent="0.4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H12" s="6" t="s">
        <v>204</v>
      </c>
      <c r="I12" s="33">
        <v>2823</v>
      </c>
      <c r="J12" s="33">
        <v>2953</v>
      </c>
      <c r="K12" s="33">
        <v>3026</v>
      </c>
      <c r="L12" s="33">
        <v>3220</v>
      </c>
      <c r="M12" s="34"/>
    </row>
    <row r="13" spans="1:13" x14ac:dyDescent="0.4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H13" s="6" t="s">
        <v>205</v>
      </c>
      <c r="I13" s="33">
        <v>3795</v>
      </c>
      <c r="J13" s="33">
        <v>4315</v>
      </c>
      <c r="K13" s="33">
        <v>3737</v>
      </c>
      <c r="L13" s="33">
        <v>3913</v>
      </c>
      <c r="M13" s="34"/>
    </row>
    <row r="14" spans="1:13" x14ac:dyDescent="0.4">
      <c r="J14" s="34"/>
      <c r="K14" s="34"/>
      <c r="L14" s="34"/>
      <c r="M14" s="34"/>
    </row>
  </sheetData>
  <dataConsolidate leftLabels="1" topLabels="1">
    <dataRefs count="3">
      <dataRef ref="A2:E6" sheet="분석작업-2"/>
      <dataRef ref="H2:L6" sheet="분석작업-2"/>
      <dataRef ref="A9:E13" sheet="분석작업-2"/>
    </dataRefs>
  </dataConsolidate>
  <mergeCells count="4">
    <mergeCell ref="B1:E1"/>
    <mergeCell ref="I1:L1"/>
    <mergeCell ref="B8:E8"/>
    <mergeCell ref="I8:L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J11" sqref="J11"/>
    </sheetView>
  </sheetViews>
  <sheetFormatPr defaultRowHeight="17.399999999999999" x14ac:dyDescent="0.4"/>
  <cols>
    <col min="2" max="8" width="7.09765625" customWidth="1"/>
  </cols>
  <sheetData>
    <row r="1" spans="1:8" ht="21" x14ac:dyDescent="0.4">
      <c r="A1" s="12" t="s">
        <v>206</v>
      </c>
      <c r="B1" s="12"/>
      <c r="C1" s="12"/>
      <c r="D1" s="12"/>
      <c r="E1" s="12"/>
      <c r="F1" s="12"/>
      <c r="G1" s="12"/>
      <c r="H1" s="12"/>
    </row>
    <row r="3" spans="1:8" x14ac:dyDescent="0.4">
      <c r="A3" s="35" t="s">
        <v>207</v>
      </c>
      <c r="B3" s="35" t="s">
        <v>208</v>
      </c>
      <c r="C3" s="35" t="s">
        <v>209</v>
      </c>
      <c r="D3" s="35" t="s">
        <v>210</v>
      </c>
      <c r="E3" s="35" t="s">
        <v>211</v>
      </c>
      <c r="F3" s="35" t="s">
        <v>212</v>
      </c>
      <c r="G3" s="35" t="s">
        <v>213</v>
      </c>
      <c r="H3" s="35" t="s">
        <v>214</v>
      </c>
    </row>
    <row r="4" spans="1:8" x14ac:dyDescent="0.4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4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4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4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4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서식">
                <anchor moveWithCells="1" siz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K16" sqref="K16"/>
    </sheetView>
  </sheetViews>
  <sheetFormatPr defaultRowHeight="17.399999999999999" x14ac:dyDescent="0.4"/>
  <sheetData>
    <row r="1" spans="1:5" ht="21" x14ac:dyDescent="0.4">
      <c r="A1" s="12" t="s">
        <v>220</v>
      </c>
      <c r="B1" s="12"/>
      <c r="C1" s="12"/>
      <c r="D1" s="12"/>
      <c r="E1" s="12"/>
    </row>
    <row r="3" spans="1:5" x14ac:dyDescent="0.4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4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4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4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4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4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미란 허</cp:lastModifiedBy>
  <dcterms:created xsi:type="dcterms:W3CDTF">2023-04-27T08:01:32Z</dcterms:created>
  <dcterms:modified xsi:type="dcterms:W3CDTF">2024-11-28T03:26:53Z</dcterms:modified>
</cp:coreProperties>
</file>