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 codeName="{B08E4597-CF32-672E-EC9B-63DB714DCB7F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D7354A-ADA6-4C44-8173-E107A6ACD310}" xr6:coauthVersionLast="45" xr6:coauthVersionMax="47" xr10:uidLastSave="{00000000-0000-0000-0000-000000000000}"/>
  <bookViews>
    <workbookView xWindow="-120" yWindow="-120" windowWidth="24240" windowHeight="13140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4" l="1"/>
  <c r="I16" i="4" l="1"/>
  <c r="I17" i="4"/>
  <c r="I18" i="4"/>
  <c r="I19" i="4"/>
  <c r="I20" i="4"/>
  <c r="I21" i="4"/>
  <c r="I22" i="4"/>
  <c r="I23" i="4"/>
  <c r="I15" i="4"/>
  <c r="H16" i="4"/>
  <c r="H17" i="4"/>
  <c r="H18" i="4"/>
  <c r="H19" i="4"/>
  <c r="H20" i="4"/>
  <c r="H21" i="4"/>
  <c r="H22" i="4"/>
  <c r="H23" i="4"/>
  <c r="H15" i="4"/>
  <c r="E4" i="4"/>
  <c r="E5" i="4"/>
  <c r="E6" i="4"/>
  <c r="E7" i="4"/>
  <c r="E8" i="4"/>
  <c r="E9" i="4"/>
  <c r="E3" i="4"/>
  <c r="E21" i="7"/>
  <c r="G31" i="4"/>
  <c r="C22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EA8A2FFE-8C91-4940-BFCC-D9C196789D05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<sst xmlns="http://schemas.openxmlformats.org/spreadsheetml/2006/main" count="504" uniqueCount="302">
  <si>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</si>
  <si>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</si>
  <si>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</si>
  <si>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</si>
  <si>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</si>
  <si>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</si>
  <si>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</si>
  <si>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</si>
  <si>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</si>
  <si>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</si>
  <si>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</si>
  <si>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</si>
  <si>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</si>
  <si>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</si>
  <si>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</si>
  <si>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</si>
  <si>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</si>
  <si>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</si>
  <si>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</si>
  <si>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</si>
  <si>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</si>
  <si>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</si>
  <si>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</si>
  <si>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</si>
  <si>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</si>
  <si>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</si>
  <si>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</si>
  <si>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</si>
  <si>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</si>
  <si>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</si>
  <si>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</si>
  <si>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</si>
  <si>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</si>
  <si>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</si>
  <si>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</si>
  <si>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</si>
  <si>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</si>
  <si>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</si>
  <si>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</si>
  <si>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</si>
  <si>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</si>
  <si>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</si>
  <si>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</si>
  <si>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</si>
  <si>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</si>
  <si>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</si>
  <si>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</si>
  <si>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</si>
  <si>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</si>
  <si>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</si>
  <si>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</si>
  <si>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</si>
  <si>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</si>
  <si>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</si>
  <si>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</si>
  <si>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</si>
  <si>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</si>
  <si>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</si>
  <si>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</si>
  <si>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</si>
  <si>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</si>
  <si>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</si>
  <si>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</si>
  <si>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</si>
  <si>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</si>
  <si>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</si>
  <si>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</si>
  <si>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</si>
  <si>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</si>
  <si>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</si>
  <si>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</si>
  <si>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</si>
  <si>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</si>
  <si>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</si>
  <si>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</si>
  <si>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</si>
  <si>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</si>
  <si>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</si>
  <si>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</si>
  <si>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</si>
  <si>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</si>
  <si>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</si>
  <si>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</si>
  <si>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</si>
  <si>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</si>
  <si>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</si>
  <si>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</si>
  <si>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</si>
  <si>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</si>
  <si>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</si>
  <si>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</si>
  <si>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</si>
  <si>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</si>
  <si>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</si>
  <si>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</si>
  <si>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</si>
  <si>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</si>
  <si>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</si>
  <si>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</si>
  <si>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</si>
  <si>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</si>
  <si>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</si>
  <si>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</si>
  <si>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</si>
  <si>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</si>
  <si>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</si>
  <si>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</si>
  <si>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</si>
  <si>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</si>
  <si>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</si>
  <si>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</si>
  <si>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</si>
  <si>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</si>
  <si>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</si>
  <si>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</si>
  <si>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</si>
  <si>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</si>
  <si>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</si>
  <si>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</si>
  <si>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</si>
  <si>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</si>
  <si>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</si>
  <si>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</si>
  <si>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</si>
  <si>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</si>
  <si>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</si>
  <si>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</si>
  <si>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</si>
  <si>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</si>
  <si>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</si>
  <si>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</si>
  <si>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</si>
  <si>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</si>
  <si>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</si>
  <si>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</si>
  <si>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</si>
  <si>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</si>
  <si>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</si>
  <si>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</si>
  <si>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</si>
  <si>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</si>
  <si>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</si>
  <si>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</si>
  <si>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</si>
  <si>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</si>
  <si>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</si>
  <si>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</si>
  <si>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</si>
  <si>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</si>
  <si>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</si>
  <si>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</si>
  <si>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</si>
  <si>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</si>
  <si>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</si>
  <si>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</si>
  <si>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</si>
  <si>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</si>
  <si>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</si>
  <si>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</si>
  <si>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</si>
  <si>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</si>
  <si>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</si>
  <si>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</si>
  <si>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</si>
  <si>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</si>
  <si>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</si>
  <si>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</si>
  <si>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</si>
  <si>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</si>
  <si>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</si>
  <si>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</si>
  <si>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</si>
  <si>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</si>
  <si>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</si>
  <si>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</si>
  <si>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</si>
  <si>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</si>
  <si>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</si>
  <si>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</si>
  <si>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</si>
  <si>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</si>
  <si>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</si>
  <si>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</si>
  <si>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</si>
  <si>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</si>
  <si>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</si>
  <si>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</si>
  <si>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</si>
  <si>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</si>
  <si>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</si>
  <si>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</si>
  <si>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</si>
  <si>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</si>
  <si>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</si>
  <si>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</si>
  <si>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</si>
  <si>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</si>
  <si>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</si>
  <si>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</si>
  <si>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</si>
  <si>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</si>
  <si>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</si>
  <si>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</si>
  <si>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</si>
  <si>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</si>
  <si>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</si>
  <si>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</si>
  <si>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</si>
  <si>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</si>
  <si>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</si>
  <si>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</si>
  <si>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</si>
  <si>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</si>
  <si>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</si>
  <si>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</si>
  <si>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</si>
  <si>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</si>
  <si>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</si>
  <si>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</si>
  <si>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</si>
  <si>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</si>
  <si>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</si>
  <si>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</si>
  <si>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</si>
  <si>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</si>
  <si>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</si>
  <si>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</si>
  <si>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</si>
  <si>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</si>
  <si>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</si>
  <si>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</si>
  <si>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</si>
  <si>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</si>
  <si>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</si>
  <si>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</si>
  <si>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</si>
  <si>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</si>
  <si>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</si>
  <si>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</si>
  <si>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</si>
  <si>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</si>
  <si>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</si>
  <si>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</si>
  <si>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</si>
  <si>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농약품목명</t>
    <phoneticPr fontId="1" type="noConversion"/>
  </si>
  <si>
    <t>상표</t>
    <phoneticPr fontId="1" type="noConversion"/>
  </si>
  <si>
    <t>병충해</t>
    <phoneticPr fontId="1" type="noConversion"/>
  </si>
  <si>
    <t>독성</t>
    <phoneticPr fontId="1" type="noConversion"/>
  </si>
  <si>
    <t>보증기간(년)</t>
    <phoneticPr fontId="1" type="noConversion"/>
  </si>
  <si>
    <t>벼</t>
    <phoneticPr fontId="1" type="noConversion"/>
  </si>
  <si>
    <t>가드 수화제</t>
    <phoneticPr fontId="1" type="noConversion"/>
  </si>
  <si>
    <t>올타</t>
    <phoneticPr fontId="1" type="noConversion"/>
  </si>
  <si>
    <t>도열병</t>
    <phoneticPr fontId="1" type="noConversion"/>
  </si>
  <si>
    <t>살균제</t>
    <phoneticPr fontId="1" type="noConversion"/>
  </si>
  <si>
    <t>보통독성</t>
    <phoneticPr fontId="1" type="noConversion"/>
  </si>
  <si>
    <t>보리</t>
    <phoneticPr fontId="1" type="noConversion"/>
  </si>
  <si>
    <t>트리후민</t>
    <phoneticPr fontId="1" type="noConversion"/>
  </si>
  <si>
    <t>흰가루병</t>
    <phoneticPr fontId="1" type="noConversion"/>
  </si>
  <si>
    <t>감귤</t>
    <phoneticPr fontId="1" type="noConversion"/>
  </si>
  <si>
    <t>triflumizole</t>
    <phoneticPr fontId="1" type="noConversion"/>
  </si>
  <si>
    <t>mancozeb</t>
    <phoneticPr fontId="1" type="noConversion"/>
  </si>
  <si>
    <t>녹응애</t>
    <phoneticPr fontId="1" type="noConversion"/>
  </si>
  <si>
    <t>저독성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</si>
  <si>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</si>
  <si>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</si>
  <si>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</si>
  <si>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</si>
  <si>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</si>
  <si>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</si>
  <si>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</si>
  <si>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</si>
  <si>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</si>
  <si>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심식나방</t>
    <phoneticPr fontId="1" type="noConversion"/>
  </si>
  <si>
    <t>균핵병</t>
    <phoneticPr fontId="1" type="noConversion"/>
  </si>
  <si>
    <t>녹병</t>
    <phoneticPr fontId="1" type="noConversion"/>
  </si>
  <si>
    <t>살충제</t>
    <phoneticPr fontId="1" type="noConversion"/>
  </si>
  <si>
    <t>&gt;90</t>
    <phoneticPr fontId="1" type="noConversion"/>
  </si>
  <si>
    <t>&lt;60</t>
    <phoneticPr fontId="1" type="noConversion"/>
  </si>
  <si>
    <t>경기*</t>
    <phoneticPr fontId="1" type="noConversion"/>
  </si>
  <si>
    <t>충북*</t>
    <phoneticPr fontId="1" type="noConversion"/>
  </si>
  <si>
    <t>행 레이블</t>
  </si>
  <si>
    <t>열 레이블</t>
  </si>
  <si>
    <t>(모두)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</si>
  <si>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</si>
  <si>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</si>
  <si>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</si>
  <si>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</si>
  <si>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</si>
  <si>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</si>
  <si>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</si>
  <si>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</si>
  <si>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user 날짜 2025-08-13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</si>
  <si>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</si>
  <si>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</si>
  <si>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</si>
  <si>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</si>
  <si>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</si>
  <si>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</si>
  <si>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</si>
  <si>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</si>
  <si>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종류</t>
    <phoneticPr fontId="1" type="noConversion"/>
  </si>
  <si>
    <t>다이센엠-45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</si>
</sst>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3" applyFont="1" applyBorder="1">
      <alignment vertical="center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차트작업!$D$4:$D$12</c15:sqref>
                  </c15:fullRef>
                </c:ext>
              </c:extLst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38100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차트작업!$E$4:$E$12</c15:sqref>
                  </c15:fullRef>
                </c:ext>
              </c:extLst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97903"/>
        <c:axId val="265629679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2656296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5497903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265497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5629679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9525</xdr:rowOff>
        </xdr:from>
        <xdr:to>
          <xdr:col>7</xdr:col>
          <xdr:colOff>666750</xdr:colOff>
          <xdr:row>18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18</xdr:row>
      <xdr:rowOff>200025</xdr:rowOff>
    </xdr:from>
    <xdr:to>
      <xdr:col>7</xdr:col>
      <xdr:colOff>676275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133850" y="4019550"/>
          <a:ext cx="1323975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82.443148148152" createdVersion="6" refreshedVersion="6" minRefreshableVersion="3" recordCount="8" xr:uid="{3234B6D6-8892-4480-8DB5-70BE5305AF40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55EA2A-EAFD-4537-AB55-DCD77DBF64B7}" name="피벗 테이블2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7"/>
    <dataField name="최대 : 매출액" fld="6" subtotal="max" baseField="2" baseItem="0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C6" sqref="C6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243</v>
      </c>
      <c r="B3" s="1" t="s">
        <v>244</v>
      </c>
      <c r="C3" s="1" t="s">
        <v>245</v>
      </c>
      <c r="D3" s="1" t="s">
        <v>246</v>
      </c>
      <c r="E3" s="1" t="s">
        <v>300</v>
      </c>
      <c r="F3" s="1" t="s">
        <v>247</v>
      </c>
      <c r="G3" s="1" t="s">
        <v>248</v>
      </c>
    </row>
    <row r="4" spans="1:7" x14ac:dyDescent="0.3">
      <c r="A4" s="1" t="s">
        <v>249</v>
      </c>
      <c r="B4" s="1" t="s">
        <v>250</v>
      </c>
      <c r="C4" s="1" t="s">
        <v>251</v>
      </c>
      <c r="D4" s="1" t="s">
        <v>252</v>
      </c>
      <c r="E4" s="1" t="s">
        <v>253</v>
      </c>
      <c r="F4" s="1" t="s">
        <v>254</v>
      </c>
      <c r="G4" s="1">
        <v>3</v>
      </c>
    </row>
    <row r="5" spans="1:7" x14ac:dyDescent="0.3">
      <c r="A5" s="1" t="s">
        <v>255</v>
      </c>
      <c r="B5" s="1" t="s">
        <v>259</v>
      </c>
      <c r="C5" s="1" t="s">
        <v>256</v>
      </c>
      <c r="D5" s="1" t="s">
        <v>257</v>
      </c>
      <c r="E5" s="1" t="s">
        <v>253</v>
      </c>
      <c r="F5" s="1" t="s">
        <v>254</v>
      </c>
      <c r="G5" s="1">
        <v>3</v>
      </c>
    </row>
    <row r="6" spans="1:7" x14ac:dyDescent="0.3">
      <c r="A6" s="1" t="s">
        <v>258</v>
      </c>
      <c r="B6" s="1" t="s">
        <v>260</v>
      </c>
      <c r="C6" s="1" t="s">
        <v>301</v>
      </c>
      <c r="D6" s="1" t="s">
        <v>261</v>
      </c>
      <c r="E6" s="1" t="s">
        <v>253</v>
      </c>
      <c r="F6" s="1" t="s">
        <v>262</v>
      </c>
      <c r="G6" s="1">
        <v>3</v>
      </c>
    </row>
    <row r="7" spans="1:7" x14ac:dyDescent="0.3">
      <c r="A7" s="1" t="s">
        <v>263</v>
      </c>
      <c r="B7" s="1" t="s">
        <v>266</v>
      </c>
      <c r="C7" s="1" t="s">
        <v>269</v>
      </c>
      <c r="D7" s="1" t="s">
        <v>274</v>
      </c>
      <c r="E7" s="1" t="s">
        <v>253</v>
      </c>
      <c r="F7" s="1" t="s">
        <v>262</v>
      </c>
      <c r="G7" s="1">
        <v>3</v>
      </c>
    </row>
    <row r="8" spans="1:7" x14ac:dyDescent="0.3">
      <c r="A8" s="1" t="s">
        <v>264</v>
      </c>
      <c r="B8" s="1" t="s">
        <v>267</v>
      </c>
      <c r="C8" s="1" t="s">
        <v>270</v>
      </c>
      <c r="D8" s="1" t="s">
        <v>272</v>
      </c>
      <c r="E8" s="1" t="s">
        <v>275</v>
      </c>
      <c r="F8" s="1" t="s">
        <v>254</v>
      </c>
      <c r="G8" s="1">
        <v>3</v>
      </c>
    </row>
    <row r="9" spans="1:7" x14ac:dyDescent="0.3">
      <c r="A9" s="1" t="s">
        <v>265</v>
      </c>
      <c r="B9" s="1" t="s">
        <v>268</v>
      </c>
      <c r="C9" s="1" t="s">
        <v>271</v>
      </c>
      <c r="D9" s="1" t="s">
        <v>273</v>
      </c>
      <c r="E9" s="1" t="s">
        <v>253</v>
      </c>
      <c r="F9" s="1" t="s">
        <v>262</v>
      </c>
      <c r="G9" s="1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K25" sqref="K25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42" t="s">
        <v>186</v>
      </c>
      <c r="B1" s="42"/>
      <c r="C1" s="42"/>
      <c r="D1" s="42"/>
      <c r="E1" s="42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39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39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39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39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39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39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39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39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39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39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39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39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39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39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39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39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39">
        <v>356520</v>
      </c>
    </row>
    <row r="21" spans="1:5" x14ac:dyDescent="0.3">
      <c r="D21" s="4" t="s">
        <v>214</v>
      </c>
      <c r="E21" s="39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9525</xdr:rowOff>
                  </from>
                  <to>
                    <xdr:col>7</xdr:col>
                    <xdr:colOff>666750</xdr:colOff>
                    <xdr:row>18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10" workbookViewId="0">
      <selection activeCell="J21" sqref="J21"/>
    </sheetView>
  </sheetViews>
  <sheetFormatPr defaultRowHeight="16.5" x14ac:dyDescent="0.3"/>
  <sheetData>
    <row r="1" spans="1:5" ht="20.25" x14ac:dyDescent="0.3">
      <c r="A1" s="42" t="s">
        <v>216</v>
      </c>
      <c r="B1" s="42"/>
      <c r="C1" s="42"/>
      <c r="D1" s="42"/>
      <c r="E1" s="42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E13" sqref="E13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41" t="s">
        <v>97</v>
      </c>
      <c r="B1" s="41"/>
      <c r="C1" s="41"/>
      <c r="D1" s="41"/>
      <c r="E1" s="41"/>
      <c r="F1" s="41"/>
      <c r="G1" s="41"/>
      <c r="H1" s="41"/>
    </row>
    <row r="3" spans="1:8" ht="17.25" thickBot="1" x14ac:dyDescent="0.35">
      <c r="F3" s="1" t="s">
        <v>78</v>
      </c>
      <c r="G3" s="40">
        <v>45464</v>
      </c>
      <c r="H3" s="40"/>
    </row>
    <row r="4" spans="1:8" x14ac:dyDescent="0.3">
      <c r="A4" s="12" t="s">
        <v>79</v>
      </c>
      <c r="B4" s="13" t="s">
        <v>80</v>
      </c>
      <c r="C4" s="13" t="s">
        <v>81</v>
      </c>
      <c r="D4" s="13" t="s">
        <v>82</v>
      </c>
      <c r="E4" s="13" t="s">
        <v>83</v>
      </c>
      <c r="F4" s="13" t="s">
        <v>84</v>
      </c>
      <c r="G4" s="13" t="s">
        <v>85</v>
      </c>
      <c r="H4" s="14" t="s">
        <v>86</v>
      </c>
    </row>
    <row r="5" spans="1:8" x14ac:dyDescent="0.3">
      <c r="A5" s="15" t="s">
        <v>87</v>
      </c>
      <c r="B5" s="4" t="s">
        <v>88</v>
      </c>
      <c r="C5" s="4" t="s">
        <v>89</v>
      </c>
      <c r="D5" s="4" t="s">
        <v>90</v>
      </c>
      <c r="E5" s="11">
        <v>7.96</v>
      </c>
      <c r="F5" s="11">
        <v>2.14</v>
      </c>
      <c r="G5" s="11">
        <v>3.25</v>
      </c>
      <c r="H5" s="16">
        <v>3.61</v>
      </c>
    </row>
    <row r="6" spans="1:8" x14ac:dyDescent="0.3">
      <c r="A6" s="15" t="s">
        <v>91</v>
      </c>
      <c r="B6" s="4" t="s">
        <v>88</v>
      </c>
      <c r="C6" s="4" t="s">
        <v>89</v>
      </c>
      <c r="D6" s="4" t="s">
        <v>90</v>
      </c>
      <c r="E6" s="11">
        <v>10.44</v>
      </c>
      <c r="F6" s="11">
        <v>1.82</v>
      </c>
      <c r="G6" s="11">
        <v>3.43</v>
      </c>
      <c r="H6" s="16">
        <v>0.57999999999999996</v>
      </c>
    </row>
    <row r="7" spans="1:8" x14ac:dyDescent="0.3">
      <c r="A7" s="15" t="s">
        <v>92</v>
      </c>
      <c r="B7" s="4">
        <v>2025</v>
      </c>
      <c r="C7" s="4" t="s">
        <v>93</v>
      </c>
      <c r="D7" s="4" t="s">
        <v>94</v>
      </c>
      <c r="E7" s="11">
        <v>3.63</v>
      </c>
      <c r="F7" s="11">
        <v>7.99</v>
      </c>
      <c r="G7" s="11">
        <v>3.99</v>
      </c>
      <c r="H7" s="16">
        <v>4.16</v>
      </c>
    </row>
    <row r="8" spans="1:8" x14ac:dyDescent="0.3">
      <c r="A8" s="15" t="s">
        <v>95</v>
      </c>
      <c r="B8" s="4">
        <v>2025</v>
      </c>
      <c r="C8" s="4" t="s">
        <v>93</v>
      </c>
      <c r="D8" s="4" t="s">
        <v>90</v>
      </c>
      <c r="E8" s="11">
        <v>60.59</v>
      </c>
      <c r="F8" s="11">
        <v>39.1</v>
      </c>
      <c r="G8" s="11">
        <v>53.82</v>
      </c>
      <c r="H8" s="16">
        <v>39.83</v>
      </c>
    </row>
    <row r="9" spans="1:8" ht="17.25" thickBot="1" x14ac:dyDescent="0.35">
      <c r="A9" s="17" t="s">
        <v>96</v>
      </c>
      <c r="B9" s="18">
        <v>2025</v>
      </c>
      <c r="C9" s="18" t="s">
        <v>93</v>
      </c>
      <c r="D9" s="18" t="s">
        <v>90</v>
      </c>
      <c r="E9" s="19">
        <v>97.34</v>
      </c>
      <c r="F9" s="19">
        <v>26.55</v>
      </c>
      <c r="G9" s="19">
        <v>85.67</v>
      </c>
      <c r="H9" s="2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B6" sqref="B6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42" t="s">
        <v>98</v>
      </c>
      <c r="B1" s="42"/>
      <c r="C1" s="42"/>
      <c r="D1" s="42"/>
      <c r="E1" s="42"/>
      <c r="F1" s="42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3:F12">
    <cfRule type="expression" dxfId="0" priority="1">
      <formula>LEFT($B3,1)="경"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I21" sqref="I21"/>
    </sheetView>
  </sheetViews>
  <sheetFormatPr defaultRowHeight="16.5" x14ac:dyDescent="0.3"/>
  <sheetData>
    <row r="1" spans="1:6" ht="20.25" x14ac:dyDescent="0.3">
      <c r="A1" s="42" t="s">
        <v>226</v>
      </c>
      <c r="B1" s="42"/>
      <c r="C1" s="42"/>
      <c r="D1" s="42"/>
      <c r="E1" s="42"/>
      <c r="F1" s="42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4" t="s">
        <v>230</v>
      </c>
      <c r="B15" s="4" t="s">
        <v>229</v>
      </c>
      <c r="C15" s="1"/>
    </row>
    <row r="16" spans="1:6" x14ac:dyDescent="0.3">
      <c r="A16" s="1" t="s">
        <v>276</v>
      </c>
      <c r="B16" s="1"/>
      <c r="C16" s="1"/>
    </row>
    <row r="17" spans="1:6" x14ac:dyDescent="0.3">
      <c r="A17" s="1"/>
      <c r="B17" s="1" t="s">
        <v>277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workbookViewId="0">
      <selection activeCell="K3" sqref="K3:L3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3" t="s">
        <v>50</v>
      </c>
      <c r="L2" s="43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44">
        <f>SUMIF(G3:G11,G4,J3:J11)/SUM(J3:J11)</f>
        <v>0.35658914728682173</v>
      </c>
      <c r="L3" s="44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UPPER(TRIM(LEFT(G15,3)))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UPPER(TRIM(LEFT(G16,3)))</f>
        <v>CD</v>
      </c>
      <c r="I16" s="4" t="str">
        <f t="shared" ref="I16:I23" si="2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43" t="s">
        <v>37</v>
      </c>
      <c r="B22" s="43"/>
      <c r="C22" s="4" t="str">
        <f>VLOOKUP(DMAX(A12:D20,2,A12:A13),B13:D20,3,0)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6"/>
      <c r="B31" s="4" t="s">
        <v>71</v>
      </c>
      <c r="C31" s="4">
        <v>556</v>
      </c>
      <c r="D31" s="4">
        <v>556</v>
      </c>
      <c r="E31" s="4">
        <v>220</v>
      </c>
      <c r="G31" s="4">
        <f>ROUND(DMAX(A25:C37,3,B25:B26)-DMIN(A25:C37,3,B25:B26),-1)</f>
        <v>670</v>
      </c>
    </row>
    <row r="32" spans="1:11" x14ac:dyDescent="0.3">
      <c r="A32" s="4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D22" sqref="D22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7" t="s">
        <v>123</v>
      </c>
      <c r="B1" s="47"/>
      <c r="C1" s="47"/>
      <c r="D1" s="47"/>
      <c r="F1" s="47" t="s">
        <v>124</v>
      </c>
      <c r="G1" s="47"/>
      <c r="H1" s="47"/>
      <c r="I1" s="47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7" t="s">
        <v>154</v>
      </c>
      <c r="B18" s="47"/>
      <c r="C18" s="47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279</v>
      </c>
      <c r="B20" s="4">
        <v>74.5</v>
      </c>
      <c r="C20" s="4">
        <v>85.5</v>
      </c>
    </row>
    <row r="21" spans="1:3" x14ac:dyDescent="0.3">
      <c r="A21" s="4" t="s">
        <v>278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A14" sqref="A14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8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42" t="s">
        <v>158</v>
      </c>
      <c r="B1" s="42"/>
      <c r="C1" s="42"/>
      <c r="D1" s="42"/>
      <c r="E1" s="42"/>
      <c r="F1" s="42"/>
      <c r="G1" s="42"/>
      <c r="H1" s="42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21" t="s">
        <v>53</v>
      </c>
      <c r="B14" t="s">
        <v>282</v>
      </c>
    </row>
    <row r="16" spans="1:8" x14ac:dyDescent="0.3">
      <c r="B16" s="21" t="s">
        <v>281</v>
      </c>
    </row>
    <row r="17" spans="1:4" x14ac:dyDescent="0.3">
      <c r="A17" s="21" t="s">
        <v>280</v>
      </c>
      <c r="B17" t="s">
        <v>168</v>
      </c>
      <c r="C17" t="s">
        <v>170</v>
      </c>
      <c r="D17" t="s">
        <v>165</v>
      </c>
    </row>
    <row r="18" spans="1:4" x14ac:dyDescent="0.3">
      <c r="A18" s="22" t="s">
        <v>71</v>
      </c>
      <c r="B18" s="24"/>
      <c r="C18" s="24"/>
      <c r="D18" s="24"/>
    </row>
    <row r="19" spans="1:4" x14ac:dyDescent="0.3">
      <c r="A19" s="23" t="s">
        <v>284</v>
      </c>
      <c r="B19" s="24">
        <v>336</v>
      </c>
      <c r="C19" s="24">
        <v>80</v>
      </c>
      <c r="D19" s="24">
        <v>1220</v>
      </c>
    </row>
    <row r="20" spans="1:4" x14ac:dyDescent="0.3">
      <c r="A20" s="23" t="s">
        <v>286</v>
      </c>
      <c r="B20" s="24">
        <v>161280</v>
      </c>
      <c r="C20" s="24">
        <v>72000</v>
      </c>
      <c r="D20" s="24">
        <v>236680</v>
      </c>
    </row>
    <row r="21" spans="1:4" x14ac:dyDescent="0.3">
      <c r="A21" s="22" t="s">
        <v>70</v>
      </c>
      <c r="B21" s="24"/>
      <c r="C21" s="24"/>
      <c r="D21" s="24"/>
    </row>
    <row r="22" spans="1:4" x14ac:dyDescent="0.3">
      <c r="A22" s="23" t="s">
        <v>284</v>
      </c>
      <c r="B22" s="24">
        <v>870</v>
      </c>
      <c r="C22" s="24">
        <v>280</v>
      </c>
      <c r="D22" s="24">
        <v>521</v>
      </c>
    </row>
    <row r="23" spans="1:4" x14ac:dyDescent="0.3">
      <c r="A23" s="23" t="s">
        <v>286</v>
      </c>
      <c r="B23" s="24">
        <v>435000</v>
      </c>
      <c r="C23" s="24">
        <v>274400</v>
      </c>
      <c r="D23" s="24">
        <v>101074</v>
      </c>
    </row>
    <row r="24" spans="1:4" x14ac:dyDescent="0.3">
      <c r="A24" s="22" t="s">
        <v>283</v>
      </c>
      <c r="B24" s="24">
        <v>870</v>
      </c>
      <c r="C24" s="24">
        <v>280</v>
      </c>
      <c r="D24" s="24">
        <v>1220</v>
      </c>
    </row>
    <row r="25" spans="1:4" x14ac:dyDescent="0.3">
      <c r="A25" s="22" t="s">
        <v>285</v>
      </c>
      <c r="B25" s="24">
        <v>435000</v>
      </c>
      <c r="C25" s="24">
        <v>274400</v>
      </c>
      <c r="D25" s="2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AC49-FBF1-49A4-AAE8-4BCB3B5B1BD0}">
  <sheetPr>
    <outlinePr summaryBelow="0"/>
  </sheetPr>
  <dimension ref="B1:F12"/>
  <sheetViews>
    <sheetView showGridLines="0" workbookViewId="0">
      <selection activeCell="A26" sqref="A26"/>
    </sheetView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28" t="s">
        <v>293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295</v>
      </c>
      <c r="E3" s="36" t="s">
        <v>290</v>
      </c>
      <c r="F3" s="36" t="s">
        <v>292</v>
      </c>
    </row>
    <row r="4" spans="2:6" ht="40.5" hidden="1" outlineLevel="1" x14ac:dyDescent="0.3">
      <c r="B4" s="31"/>
      <c r="C4" s="31"/>
      <c r="D4" s="25"/>
      <c r="E4" s="38" t="s">
        <v>291</v>
      </c>
      <c r="F4" s="38" t="s">
        <v>291</v>
      </c>
    </row>
    <row r="5" spans="2:6" x14ac:dyDescent="0.3">
      <c r="B5" s="32" t="s">
        <v>294</v>
      </c>
      <c r="C5" s="33"/>
      <c r="D5" s="30"/>
      <c r="E5" s="30"/>
      <c r="F5" s="30"/>
    </row>
    <row r="6" spans="2:6" outlineLevel="1" x14ac:dyDescent="0.3">
      <c r="B6" s="31"/>
      <c r="C6" s="31" t="s">
        <v>287</v>
      </c>
      <c r="D6" s="25">
        <v>350</v>
      </c>
      <c r="E6" s="37">
        <v>450</v>
      </c>
      <c r="F6" s="37">
        <v>250</v>
      </c>
    </row>
    <row r="7" spans="2:6" outlineLevel="1" x14ac:dyDescent="0.3">
      <c r="B7" s="31"/>
      <c r="C7" s="31" t="s">
        <v>288</v>
      </c>
      <c r="D7" s="25">
        <v>580</v>
      </c>
      <c r="E7" s="37">
        <v>680</v>
      </c>
      <c r="F7" s="37">
        <v>480</v>
      </c>
    </row>
    <row r="8" spans="2:6" x14ac:dyDescent="0.3">
      <c r="B8" s="32" t="s">
        <v>296</v>
      </c>
      <c r="C8" s="33"/>
      <c r="D8" s="30"/>
      <c r="E8" s="30"/>
      <c r="F8" s="30"/>
    </row>
    <row r="9" spans="2:6" ht="17.25" outlineLevel="1" thickBot="1" x14ac:dyDescent="0.35">
      <c r="B9" s="34"/>
      <c r="C9" s="34" t="s">
        <v>289</v>
      </c>
      <c r="D9" s="26">
        <v>2133330</v>
      </c>
      <c r="E9" s="26">
        <v>2601830</v>
      </c>
      <c r="F9" s="26">
        <v>1664830</v>
      </c>
    </row>
    <row r="10" spans="2:6" x14ac:dyDescent="0.3">
      <c r="B10" t="s">
        <v>297</v>
      </c>
    </row>
    <row r="11" spans="2:6" x14ac:dyDescent="0.3">
      <c r="B11" t="s">
        <v>298</v>
      </c>
    </row>
    <row r="12" spans="2:6" x14ac:dyDescent="0.3">
      <c r="B12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42" t="s">
        <v>174</v>
      </c>
      <c r="B1" s="42"/>
      <c r="C1" s="42"/>
      <c r="D1" s="42"/>
      <c r="E1" s="42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8" t="s">
        <v>182</v>
      </c>
      <c r="B17" s="49"/>
      <c r="C17" s="49"/>
      <c r="D17" s="50"/>
      <c r="E17" s="9">
        <f>SUM(E4:E16)</f>
        <v>2133330</v>
      </c>
    </row>
    <row r="19" spans="1:5" x14ac:dyDescent="0.3">
      <c r="A19" s="48" t="s">
        <v>183</v>
      </c>
      <c r="B19" s="50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user" comment="만든 사람 user 날짜 2025-08-13">
      <inputCells r="B20" val="450"/>
      <inputCells r="B21" val="680"/>
    </scenario>
    <scenario name="단가인하" locked="1" count="2" user="user" comment="만든 사람 user 날짜 2025-08-13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2025-08-13T02:10:32Z</dcterms:modified>
</cp:coreProperties>
</file>