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 codeName="{AE6600E7-7A62-396C-DE95-9942FA9DD81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bo\OneDrive\바탕 화면\"/>
    </mc:Choice>
  </mc:AlternateContent>
  <xr:revisionPtr revIDLastSave="0" documentId="8_{58555454-68FB-46B4-AD38-C4025DEB839D}" xr6:coauthVersionLast="47" xr6:coauthVersionMax="47" xr10:uidLastSave="{00000000-0000-0000-0000-000000000000}"/>
  <bookViews>
    <workbookView xWindow="-108" yWindow="-108" windowWidth="23256" windowHeight="12456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4" l="1"/>
  <c r="G31" i="4"/>
  <c r="I16" i="4"/>
  <c r="I17" i="4"/>
  <c r="I18" i="4"/>
  <c r="I19" i="4"/>
  <c r="I20" i="4"/>
  <c r="I21" i="4"/>
  <c r="I22" i="4"/>
  <c r="I23" i="4"/>
  <c r="I15" i="4"/>
  <c r="H16" i="4"/>
  <c r="H17" i="4"/>
  <c r="H18" i="4"/>
  <c r="H19" i="4"/>
  <c r="H20" i="4"/>
  <c r="H21" i="4"/>
  <c r="H22" i="4"/>
  <c r="H23" i="4"/>
  <c r="H15" i="4"/>
  <c r="K3" i="4"/>
  <c r="E3" i="4"/>
  <c r="E21" i="7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kimbo</author>
  </authors>
  <commentList>
    <comment ref="A1" authorId="0" shapeId="0" xr:uid="{85EF2D37-576D-4527-89A7-4B4E39E3D873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<sst xmlns="http://schemas.openxmlformats.org/spreadsheetml/2006/main" count="504" uniqueCount="302">
  <si>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</si>
  <si>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</si>
  <si>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</si>
  <si>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</si>
  <si>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</si>
  <si>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</si>
  <si>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</si>
  <si>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</si>
  <si>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</si>
  <si>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</si>
  <si>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</si>
  <si>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</si>
  <si>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</si>
  <si>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</si>
  <si>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</si>
  <si>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</si>
  <si>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</si>
  <si>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</si>
  <si>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</si>
  <si>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</si>
  <si>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</si>
  <si>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</si>
  <si>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</si>
  <si>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</si>
  <si>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</si>
  <si>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</si>
  <si>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</si>
  <si>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</si>
  <si>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</si>
  <si>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</si>
  <si>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</si>
  <si>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</si>
  <si>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</si>
  <si>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</si>
  <si>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</si>
  <si>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</si>
  <si>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</si>
  <si>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</si>
  <si>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</si>
  <si>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</si>
  <si>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</si>
  <si>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</si>
  <si>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</si>
  <si>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</si>
  <si>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</si>
  <si>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</si>
  <si>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</si>
  <si>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</si>
  <si>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</si>
  <si>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</si>
  <si>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</si>
  <si>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</si>
  <si>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</si>
  <si>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</si>
  <si>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</si>
  <si>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</si>
  <si>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</si>
  <si>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</si>
  <si>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</si>
  <si>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</si>
  <si>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</si>
  <si>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</si>
  <si>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</si>
  <si>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</si>
  <si>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</si>
  <si>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</si>
  <si>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</si>
  <si>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</si>
  <si>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</si>
  <si>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</si>
  <si>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</si>
  <si>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</si>
  <si>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</si>
  <si>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</si>
  <si>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</si>
  <si>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</si>
  <si>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</si>
  <si>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</si>
  <si>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</si>
  <si>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</si>
  <si>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</si>
  <si>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</si>
  <si>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</si>
  <si>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</si>
  <si>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</si>
  <si>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</si>
  <si>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</si>
  <si>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</si>
  <si>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</si>
  <si>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</si>
  <si>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</si>
  <si>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</si>
  <si>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</si>
  <si>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</si>
  <si>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</si>
  <si>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</si>
  <si>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</si>
  <si>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</si>
  <si>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</si>
  <si>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</si>
  <si>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</si>
  <si>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</si>
  <si>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</si>
  <si>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</si>
  <si>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</si>
  <si>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</si>
  <si>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</si>
  <si>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</si>
  <si>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</si>
  <si>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</si>
  <si>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</si>
  <si>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</si>
  <si>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</si>
  <si>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</si>
  <si>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</si>
  <si>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</si>
  <si>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</si>
  <si>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</si>
  <si>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</si>
  <si>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</si>
  <si>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</si>
  <si>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</si>
  <si>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</si>
  <si>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</si>
  <si>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</si>
  <si>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</si>
  <si>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</si>
  <si>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</si>
  <si>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</si>
  <si>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</si>
  <si>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</si>
  <si>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</si>
  <si>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</si>
  <si>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</si>
  <si>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</si>
  <si>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</si>
  <si>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</si>
  <si>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</si>
  <si>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</si>
  <si>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</si>
  <si>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</si>
  <si>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</si>
  <si>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</si>
  <si>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</si>
  <si>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</si>
  <si>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</si>
  <si>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</si>
  <si>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</si>
  <si>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</si>
  <si>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</si>
  <si>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</si>
  <si>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</si>
  <si>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</si>
  <si>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</si>
  <si>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</si>
  <si>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</si>
  <si>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</si>
  <si>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</si>
  <si>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</si>
  <si>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</si>
  <si>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</si>
  <si>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</si>
  <si>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</si>
  <si>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</si>
  <si>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</si>
  <si>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</si>
  <si>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</si>
  <si>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</si>
  <si>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</si>
  <si>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</si>
  <si>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</si>
  <si>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</si>
  <si>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</si>
  <si>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</si>
  <si>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</si>
  <si>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</si>
  <si>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</si>
  <si>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</si>
  <si>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</si>
  <si>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</si>
  <si>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</si>
  <si>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</si>
  <si>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</si>
  <si>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</si>
  <si>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</si>
  <si>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</si>
  <si>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</si>
  <si>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</si>
  <si>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</si>
  <si>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</si>
  <si>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</si>
  <si>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</si>
  <si>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</si>
  <si>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</si>
  <si>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</si>
  <si>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</si>
  <si>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</si>
  <si>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</si>
  <si>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</si>
  <si>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</si>
  <si>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</si>
  <si>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</si>
  <si>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</si>
  <si>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</si>
  <si>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</si>
  <si>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</si>
  <si>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</si>
  <si>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</si>
  <si>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</si>
  <si>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</si>
  <si>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</si>
  <si>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</si>
  <si>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</si>
  <si>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</si>
  <si>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</si>
  <si>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</si>
  <si>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</si>
  <si>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</si>
  <si>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</si>
  <si>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</si>
  <si>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</si>
  <si>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</si>
  <si>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</si>
  <si>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</si>
  <si>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</si>
  <si>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</si>
  <si>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</si>
  <si>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</si>
  <si>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</si>
  <si>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</si>
  <si>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</si>
  <si>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</si>
  <si>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</si>
  <si>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</si>
  <si>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</si>
  <si>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</si>
  <si>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</si>
  <si>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</si>
  <si>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</si>
  <si>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</si>
  <si>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</si>
  <si>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</si>
  <si>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</si>
  <si>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</si>
  <si>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</si>
  <si>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</si>
  <si>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</si>
  <si>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</si>
  <si>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</si>
  <si>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</si>
  <si>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</si>
  <si>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</si>
  <si>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</si>
  <si>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</si>
  <si>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</si>
  <si>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</si>
  <si>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</si>
  <si>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상표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</si>
  <si>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</si>
  <si>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</si>
  <si>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</si>
  <si>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</si>
  <si>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</si>
  <si>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</si>
  <si>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병충해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</si>
  <si>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</si>
  <si>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</si>
  <si>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</si>
  <si>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</si>
  <si>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</si>
  <si>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</si>
  <si>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</si>
  <si>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</si>
  <si>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살충제</t>
    <phoneticPr fontId="1" type="noConversion"/>
  </si>
  <si>
    <t>독성</t>
    <phoneticPr fontId="1" type="noConversion"/>
  </si>
  <si>
    <t>보통독성</t>
    <phoneticPr fontId="1" type="noConversion"/>
  </si>
  <si>
    <t>저독성</t>
    <phoneticPr fontId="1" type="noConversion"/>
  </si>
  <si>
    <t>보증기간(년)</t>
    <phoneticPr fontId="1" type="noConversion"/>
  </si>
  <si>
    <t>&gt;90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</si>
  <si>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</si>
  <si>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</si>
  <si>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</si>
  <si>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</si>
  <si>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</si>
  <si>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</si>
  <si>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</si>
  <si>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</si>
  <si>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</si>
  <si>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</si>
  <si>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</si>
  <si>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</si>
  <si>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</si>
  <si>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</si>
  <si>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kimbo 날짜 2025-12-09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</si>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</sst>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7" formatCode="0.0_ "/>
    <numFmt numFmtId="178" formatCode="yyyy&quot;년&quot;mm&quot;월&quot;dd&quot;일&quot;"/>
    <numFmt numFmtId="179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7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9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7" xfId="0" applyNumberFormat="1" applyFill="1" applyBorder="1" applyAlignment="1">
      <alignment vertical="center"/>
    </xf>
    <xf numFmtId="0" fontId="10" fillId="3" borderId="15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10" fillId="3" borderId="16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7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right" vertical="center"/>
    </xf>
    <xf numFmtId="0" fontId="9" fillId="3" borderId="15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차트작업!$D$4:$D$12</c15:sqref>
                  </c15:fullRef>
                </c:ext>
              </c:extLst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차트작업!$E$4:$E$12</c15:sqref>
                  </c15:fullRef>
                </c:ext>
              </c:extLst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6371280"/>
        <c:axId val="1966362128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1966362128"/>
        <c:scaling>
          <c:orientation val="minMax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66371280"/>
        <c:crosses val="max"/>
        <c:crossBetween val="between"/>
      </c:valAx>
      <c:catAx>
        <c:axId val="1966371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66362128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AF015AB8-A0A3-F754-C0D4-6E5A154E2AA0}"/>
            </a:ext>
          </a:extLst>
        </xdr:cNvPr>
        <xdr:cNvSpPr/>
      </xdr:nvSpPr>
      <xdr:spPr>
        <a:xfrm>
          <a:off x="4030980" y="4244340"/>
          <a:ext cx="134112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mbo" refreshedDate="46000.680444560188" createdVersion="8" refreshedVersion="8" minRefreshableVersion="3" recordCount="8" xr:uid="{D882D244-64B3-4C82-B674-B9E12E23400D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B92F5D-BFE4-4A5E-8851-959B87930204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/>
    <dataField name="최대 : 매출액" fld="6" subtotal="max" baseField="2" baseItem="0" numFmtId="179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zoomScale="130" zoomScaleNormal="130" workbookViewId="0">
      <selection activeCell="H6" sqref="H6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 t="s">
        <v>243</v>
      </c>
      <c r="B3" s="1" t="s">
        <v>250</v>
      </c>
      <c r="C3" s="1" t="s">
        <v>257</v>
      </c>
      <c r="D3" s="1" t="s">
        <v>264</v>
      </c>
      <c r="E3" s="1" t="s">
        <v>271</v>
      </c>
      <c r="F3" s="1" t="s">
        <v>274</v>
      </c>
      <c r="G3" s="1" t="s">
        <v>277</v>
      </c>
    </row>
    <row r="4" spans="1:7" x14ac:dyDescent="0.4">
      <c r="A4" s="1" t="s">
        <v>244</v>
      </c>
      <c r="B4" s="1" t="s">
        <v>251</v>
      </c>
      <c r="C4" s="1" t="s">
        <v>258</v>
      </c>
      <c r="D4" s="1" t="s">
        <v>265</v>
      </c>
      <c r="E4" s="1" t="s">
        <v>272</v>
      </c>
      <c r="F4" s="1" t="s">
        <v>275</v>
      </c>
      <c r="G4" s="1">
        <v>3</v>
      </c>
    </row>
    <row r="5" spans="1:7" x14ac:dyDescent="0.4">
      <c r="A5" s="1" t="s">
        <v>245</v>
      </c>
      <c r="B5" s="1" t="s">
        <v>252</v>
      </c>
      <c r="C5" s="1" t="s">
        <v>259</v>
      </c>
      <c r="D5" s="1" t="s">
        <v>266</v>
      </c>
      <c r="E5" s="1" t="s">
        <v>272</v>
      </c>
      <c r="F5" s="1" t="s">
        <v>275</v>
      </c>
      <c r="G5" s="1">
        <v>3</v>
      </c>
    </row>
    <row r="6" spans="1:7" x14ac:dyDescent="0.4">
      <c r="A6" s="1" t="s">
        <v>246</v>
      </c>
      <c r="B6" s="1" t="s">
        <v>253</v>
      </c>
      <c r="C6" s="1" t="s">
        <v>260</v>
      </c>
      <c r="D6" s="1" t="s">
        <v>267</v>
      </c>
      <c r="E6" s="1" t="s">
        <v>272</v>
      </c>
      <c r="F6" s="1" t="s">
        <v>276</v>
      </c>
      <c r="G6" s="1">
        <v>3</v>
      </c>
    </row>
    <row r="7" spans="1:7" x14ac:dyDescent="0.4">
      <c r="A7" s="1" t="s">
        <v>247</v>
      </c>
      <c r="B7" s="1" t="s">
        <v>254</v>
      </c>
      <c r="C7" s="1" t="s">
        <v>261</v>
      </c>
      <c r="D7" s="1" t="s">
        <v>268</v>
      </c>
      <c r="E7" s="1" t="s">
        <v>272</v>
      </c>
      <c r="F7" s="1" t="s">
        <v>276</v>
      </c>
      <c r="G7" s="1">
        <v>3</v>
      </c>
    </row>
    <row r="8" spans="1:7" x14ac:dyDescent="0.4">
      <c r="A8" s="1" t="s">
        <v>248</v>
      </c>
      <c r="B8" s="1" t="s">
        <v>255</v>
      </c>
      <c r="C8" s="1" t="s">
        <v>262</v>
      </c>
      <c r="D8" s="1" t="s">
        <v>269</v>
      </c>
      <c r="E8" s="1" t="s">
        <v>273</v>
      </c>
      <c r="F8" s="1" t="s">
        <v>275</v>
      </c>
      <c r="G8" s="1">
        <v>3</v>
      </c>
    </row>
    <row r="9" spans="1:7" x14ac:dyDescent="0.4">
      <c r="A9" s="1" t="s">
        <v>249</v>
      </c>
      <c r="B9" s="1" t="s">
        <v>256</v>
      </c>
      <c r="C9" s="1" t="s">
        <v>263</v>
      </c>
      <c r="D9" s="1" t="s">
        <v>270</v>
      </c>
      <c r="E9" s="1" t="s">
        <v>272</v>
      </c>
      <c r="F9" s="1" t="s">
        <v>276</v>
      </c>
      <c r="G9" s="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topLeftCell="A2" workbookViewId="0">
      <selection activeCell="C14" sqref="C14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4" x14ac:dyDescent="0.4">
      <c r="A1" s="20" t="s">
        <v>97</v>
      </c>
      <c r="B1" s="20"/>
      <c r="C1" s="20"/>
      <c r="D1" s="20"/>
      <c r="E1" s="20"/>
      <c r="F1" s="20"/>
      <c r="G1" s="20"/>
      <c r="H1" s="20"/>
    </row>
    <row r="3" spans="1:8" ht="18" thickBot="1" x14ac:dyDescent="0.45">
      <c r="F3" s="1" t="s">
        <v>78</v>
      </c>
      <c r="G3" s="21">
        <v>45829</v>
      </c>
      <c r="H3" s="21"/>
    </row>
    <row r="4" spans="1:8" x14ac:dyDescent="0.4">
      <c r="A4" s="23" t="s">
        <v>79</v>
      </c>
      <c r="B4" s="24" t="s">
        <v>80</v>
      </c>
      <c r="C4" s="24" t="s">
        <v>81</v>
      </c>
      <c r="D4" s="24" t="s">
        <v>82</v>
      </c>
      <c r="E4" s="24" t="s">
        <v>83</v>
      </c>
      <c r="F4" s="24" t="s">
        <v>84</v>
      </c>
      <c r="G4" s="24" t="s">
        <v>85</v>
      </c>
      <c r="H4" s="25" t="s">
        <v>86</v>
      </c>
    </row>
    <row r="5" spans="1:8" x14ac:dyDescent="0.4">
      <c r="A5" s="26" t="s">
        <v>87</v>
      </c>
      <c r="B5" s="4" t="s">
        <v>88</v>
      </c>
      <c r="C5" s="4" t="s">
        <v>89</v>
      </c>
      <c r="D5" s="4" t="s">
        <v>90</v>
      </c>
      <c r="E5" s="22">
        <v>7.96</v>
      </c>
      <c r="F5" s="22">
        <v>2.14</v>
      </c>
      <c r="G5" s="22">
        <v>3.25</v>
      </c>
      <c r="H5" s="27">
        <v>3.61</v>
      </c>
    </row>
    <row r="6" spans="1:8" x14ac:dyDescent="0.4">
      <c r="A6" s="26" t="s">
        <v>91</v>
      </c>
      <c r="B6" s="4" t="s">
        <v>88</v>
      </c>
      <c r="C6" s="4" t="s">
        <v>89</v>
      </c>
      <c r="D6" s="4" t="s">
        <v>90</v>
      </c>
      <c r="E6" s="22">
        <v>10.44</v>
      </c>
      <c r="F6" s="22">
        <v>1.82</v>
      </c>
      <c r="G6" s="22">
        <v>3.43</v>
      </c>
      <c r="H6" s="27">
        <v>0.57999999999999996</v>
      </c>
    </row>
    <row r="7" spans="1:8" x14ac:dyDescent="0.4">
      <c r="A7" s="26" t="s">
        <v>92</v>
      </c>
      <c r="B7" s="4">
        <v>2025</v>
      </c>
      <c r="C7" s="4" t="s">
        <v>93</v>
      </c>
      <c r="D7" s="4" t="s">
        <v>94</v>
      </c>
      <c r="E7" s="22">
        <v>3.63</v>
      </c>
      <c r="F7" s="22">
        <v>7.99</v>
      </c>
      <c r="G7" s="22">
        <v>3.99</v>
      </c>
      <c r="H7" s="27">
        <v>4.16</v>
      </c>
    </row>
    <row r="8" spans="1:8" x14ac:dyDescent="0.4">
      <c r="A8" s="26" t="s">
        <v>95</v>
      </c>
      <c r="B8" s="4">
        <v>2025</v>
      </c>
      <c r="C8" s="4" t="s">
        <v>93</v>
      </c>
      <c r="D8" s="4" t="s">
        <v>90</v>
      </c>
      <c r="E8" s="22">
        <v>60.59</v>
      </c>
      <c r="F8" s="22">
        <v>39.1</v>
      </c>
      <c r="G8" s="22">
        <v>53.82</v>
      </c>
      <c r="H8" s="27">
        <v>39.83</v>
      </c>
    </row>
    <row r="9" spans="1:8" ht="18" thickBot="1" x14ac:dyDescent="0.45">
      <c r="A9" s="28" t="s">
        <v>96</v>
      </c>
      <c r="B9" s="29">
        <v>2025</v>
      </c>
      <c r="C9" s="29" t="s">
        <v>93</v>
      </c>
      <c r="D9" s="29" t="s">
        <v>90</v>
      </c>
      <c r="E9" s="30">
        <v>97.34</v>
      </c>
      <c r="F9" s="30">
        <v>26.55</v>
      </c>
      <c r="G9" s="30">
        <v>85.67</v>
      </c>
      <c r="H9" s="31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A4" sqref="A4:F12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1" t="s">
        <v>98</v>
      </c>
      <c r="B1" s="11"/>
      <c r="C1" s="11"/>
      <c r="D1" s="11"/>
      <c r="E1" s="11"/>
      <c r="F1" s="11"/>
    </row>
    <row r="2" spans="1:6" x14ac:dyDescent="0.4">
      <c r="F2" s="7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topLeftCell="A7" workbookViewId="0">
      <selection activeCell="J11" sqref="J11"/>
    </sheetView>
  </sheetViews>
  <sheetFormatPr defaultRowHeight="17.399999999999999" x14ac:dyDescent="0.4"/>
  <sheetData>
    <row r="1" spans="1:6" ht="21" x14ac:dyDescent="0.4">
      <c r="A1" s="11" t="s">
        <v>226</v>
      </c>
      <c r="B1" s="11"/>
      <c r="C1" s="11"/>
      <c r="D1" s="11"/>
      <c r="E1" s="11"/>
      <c r="F1" s="11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4" t="s">
        <v>230</v>
      </c>
      <c r="B15" s="4" t="s">
        <v>229</v>
      </c>
      <c r="C15" s="1"/>
    </row>
    <row r="16" spans="1:6" x14ac:dyDescent="0.4">
      <c r="A16" s="1" t="s">
        <v>278</v>
      </c>
      <c r="B16" s="1"/>
      <c r="C16" s="1"/>
    </row>
    <row r="17" spans="1:6" x14ac:dyDescent="0.4">
      <c r="A17" s="1"/>
      <c r="B17" s="1" t="s">
        <v>279</v>
      </c>
      <c r="C17" s="1"/>
    </row>
    <row r="20" spans="1:6" x14ac:dyDescent="0.4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4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4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4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topLeftCell="A7" workbookViewId="0">
      <selection activeCell="D18" sqref="D18"/>
    </sheetView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2" t="s">
        <v>50</v>
      </c>
      <c r="L2" s="12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 t="e">
        <f>CHOOSE(D3,"&gt;=90","A")</f>
        <v>#VALUE!</v>
      </c>
      <c r="G3" s="4" t="s">
        <v>44</v>
      </c>
      <c r="H3" s="4" t="s">
        <v>45</v>
      </c>
      <c r="I3" s="6">
        <v>6100</v>
      </c>
      <c r="J3" s="6">
        <v>240000</v>
      </c>
      <c r="K3" s="13">
        <f>SUMIF(G3:G11,"다이어리",J3:J11) / SUM(J3:J11)</f>
        <v>0.35658914728682173</v>
      </c>
      <c r="L3" s="13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UPPER(TRIM(LEFT(G15,3)))</f>
        <v>CD</v>
      </c>
      <c r="I15" s="4" t="str">
        <f>_xlfn.IFS( RIGHT(G15,1) = "a", "고급형", RIGHT(G15,1)="b","중급형",RIGHT(G15,1)="c","보급형")</f>
        <v>고급형</v>
      </c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0">UPPER(TRIM(LEFT(G16,3)))</f>
        <v>CD</v>
      </c>
      <c r="I16" s="4" t="str">
        <f t="shared" ref="I16:I23" si="1">_xlfn.IFS( RIGHT(G16,1) = "a", "고급형", RIGHT(G16,1)="b","중급형",RIGHT(G16,1)="c","보급형")</f>
        <v>중급형</v>
      </c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0"/>
        <v>CD</v>
      </c>
      <c r="I17" s="4" t="str">
        <f t="shared" si="1"/>
        <v>보급형</v>
      </c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0"/>
        <v>SSD</v>
      </c>
      <c r="I18" s="4" t="str">
        <f t="shared" si="1"/>
        <v>중급형</v>
      </c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0"/>
        <v>SSD</v>
      </c>
      <c r="I19" s="4" t="str">
        <f t="shared" si="1"/>
        <v>중급형</v>
      </c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0"/>
        <v>SSD</v>
      </c>
      <c r="I20" s="4" t="str">
        <f t="shared" si="1"/>
        <v>보급형</v>
      </c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 t="str">
        <f t="shared" si="0"/>
        <v>CPU</v>
      </c>
      <c r="I21" s="4" t="str">
        <f t="shared" si="1"/>
        <v>고급형</v>
      </c>
      <c r="J21" s="4">
        <v>25</v>
      </c>
      <c r="K21" s="6">
        <v>1200</v>
      </c>
    </row>
    <row r="22" spans="1:11" x14ac:dyDescent="0.4">
      <c r="A22" s="12" t="s">
        <v>37</v>
      </c>
      <c r="B22" s="12"/>
      <c r="C22" s="4" t="str">
        <f>VLOOKUP(DMAX(A12:D20,B12,A12:A13), B13:D20,3,FALSE)</f>
        <v>박민수</v>
      </c>
      <c r="D22" s="1"/>
      <c r="G22" s="4" t="s">
        <v>59</v>
      </c>
      <c r="H22" s="4" t="str">
        <f t="shared" si="0"/>
        <v>CPU</v>
      </c>
      <c r="I22" s="4" t="str">
        <f t="shared" si="1"/>
        <v>중급형</v>
      </c>
      <c r="J22" s="4">
        <v>54</v>
      </c>
      <c r="K22" s="6">
        <v>800</v>
      </c>
    </row>
    <row r="23" spans="1:11" x14ac:dyDescent="0.4">
      <c r="G23" s="4" t="s">
        <v>60</v>
      </c>
      <c r="H23" s="4" t="str">
        <f t="shared" si="0"/>
        <v>CPU</v>
      </c>
      <c r="I23" s="4" t="str">
        <f t="shared" si="1"/>
        <v>보급형</v>
      </c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14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5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4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5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4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5"/>
      <c r="B31" s="4" t="s">
        <v>71</v>
      </c>
      <c r="C31" s="4">
        <v>556</v>
      </c>
      <c r="D31" s="4">
        <v>556</v>
      </c>
      <c r="E31" s="4">
        <v>220</v>
      </c>
      <c r="G31" s="4">
        <f>ROUND( DMAX(A25:C37,C25,B25:B26)-DMIN(A25:C37,C25,B25:B26), -1)</f>
        <v>670</v>
      </c>
    </row>
    <row r="32" spans="1:11" x14ac:dyDescent="0.4">
      <c r="A32" s="14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5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4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5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4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5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topLeftCell="A7" workbookViewId="0">
      <selection activeCell="A19" sqref="A19:C2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16" t="s">
        <v>123</v>
      </c>
      <c r="B1" s="16"/>
      <c r="C1" s="16"/>
      <c r="D1" s="16"/>
      <c r="F1" s="16" t="s">
        <v>124</v>
      </c>
      <c r="G1" s="16"/>
      <c r="H1" s="16"/>
      <c r="I1" s="16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32" t="s">
        <v>154</v>
      </c>
      <c r="B18" s="32"/>
      <c r="C18" s="32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 t="s">
        <v>280</v>
      </c>
      <c r="B20" s="4">
        <v>74.5</v>
      </c>
      <c r="C20" s="4">
        <v>85.5</v>
      </c>
    </row>
    <row r="21" spans="1:3" x14ac:dyDescent="0.4">
      <c r="A21" s="4" t="s">
        <v>281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H13" sqref="H13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7.3984375" bestFit="1" customWidth="1"/>
    <col min="6" max="6" width="10.296875" bestFit="1" customWidth="1"/>
    <col min="7" max="7" width="12.296875" bestFit="1" customWidth="1"/>
    <col min="8" max="8" width="14.8984375" bestFit="1" customWidth="1"/>
    <col min="9" max="9" width="16.8984375" bestFit="1" customWidth="1"/>
  </cols>
  <sheetData>
    <row r="1" spans="1:8" ht="21" x14ac:dyDescent="0.4">
      <c r="A1" s="11" t="s">
        <v>158</v>
      </c>
      <c r="B1" s="11"/>
      <c r="C1" s="11"/>
      <c r="D1" s="11"/>
      <c r="E1" s="11"/>
      <c r="F1" s="11"/>
      <c r="G1" s="11"/>
      <c r="H1" s="11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33" t="s">
        <v>53</v>
      </c>
      <c r="B14" t="s">
        <v>282</v>
      </c>
    </row>
    <row r="16" spans="1:8" x14ac:dyDescent="0.4">
      <c r="B16" s="33" t="s">
        <v>284</v>
      </c>
    </row>
    <row r="17" spans="1:4" x14ac:dyDescent="0.4">
      <c r="A17" s="33" t="s">
        <v>283</v>
      </c>
      <c r="B17" t="s">
        <v>168</v>
      </c>
      <c r="C17" t="s">
        <v>170</v>
      </c>
      <c r="D17" t="s">
        <v>165</v>
      </c>
    </row>
    <row r="18" spans="1:4" x14ac:dyDescent="0.4">
      <c r="A18" s="34" t="s">
        <v>71</v>
      </c>
      <c r="B18" s="35"/>
      <c r="C18" s="35"/>
      <c r="D18" s="35"/>
    </row>
    <row r="19" spans="1:4" x14ac:dyDescent="0.4">
      <c r="A19" s="36" t="s">
        <v>286</v>
      </c>
      <c r="B19" s="35">
        <v>336</v>
      </c>
      <c r="C19" s="35">
        <v>80</v>
      </c>
      <c r="D19" s="35">
        <v>1220</v>
      </c>
    </row>
    <row r="20" spans="1:4" x14ac:dyDescent="0.4">
      <c r="A20" s="36" t="s">
        <v>288</v>
      </c>
      <c r="B20" s="37">
        <v>161280</v>
      </c>
      <c r="C20" s="37">
        <v>72000</v>
      </c>
      <c r="D20" s="37">
        <v>236680</v>
      </c>
    </row>
    <row r="21" spans="1:4" x14ac:dyDescent="0.4">
      <c r="A21" s="34" t="s">
        <v>70</v>
      </c>
      <c r="B21" s="35"/>
      <c r="C21" s="35"/>
      <c r="D21" s="35"/>
    </row>
    <row r="22" spans="1:4" x14ac:dyDescent="0.4">
      <c r="A22" s="36" t="s">
        <v>286</v>
      </c>
      <c r="B22" s="35">
        <v>870</v>
      </c>
      <c r="C22" s="35">
        <v>280</v>
      </c>
      <c r="D22" s="35">
        <v>521</v>
      </c>
    </row>
    <row r="23" spans="1:4" x14ac:dyDescent="0.4">
      <c r="A23" s="36" t="s">
        <v>288</v>
      </c>
      <c r="B23" s="37">
        <v>435000</v>
      </c>
      <c r="C23" s="37">
        <v>274400</v>
      </c>
      <c r="D23" s="37">
        <v>101074</v>
      </c>
    </row>
    <row r="24" spans="1:4" x14ac:dyDescent="0.4">
      <c r="A24" s="34" t="s">
        <v>285</v>
      </c>
      <c r="B24" s="35">
        <v>870</v>
      </c>
      <c r="C24" s="35">
        <v>280</v>
      </c>
      <c r="D24" s="35">
        <v>1220</v>
      </c>
    </row>
    <row r="25" spans="1:4" x14ac:dyDescent="0.4">
      <c r="A25" s="34" t="s">
        <v>287</v>
      </c>
      <c r="B25" s="37">
        <v>435000</v>
      </c>
      <c r="C25" s="37">
        <v>274400</v>
      </c>
      <c r="D25" s="37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80DD-41D3-4808-B26E-ABB973F357A1}">
  <sheetPr>
    <outlinePr summaryBelow="0"/>
  </sheetPr>
  <dimension ref="B1:F12"/>
  <sheetViews>
    <sheetView showGridLines="0" workbookViewId="0"/>
  </sheetViews>
  <sheetFormatPr defaultRowHeight="17.399999999999999" outlineLevelRow="1" outlineLevelCol="1" x14ac:dyDescent="0.4"/>
  <cols>
    <col min="3" max="3" width="6.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1" t="s">
        <v>295</v>
      </c>
      <c r="C2" s="42"/>
      <c r="D2" s="48"/>
      <c r="E2" s="48"/>
      <c r="F2" s="48"/>
    </row>
    <row r="3" spans="2:6" collapsed="1" x14ac:dyDescent="0.4">
      <c r="B3" s="40"/>
      <c r="C3" s="40"/>
      <c r="D3" s="49" t="s">
        <v>297</v>
      </c>
      <c r="E3" s="49" t="s">
        <v>292</v>
      </c>
      <c r="F3" s="49" t="s">
        <v>294</v>
      </c>
    </row>
    <row r="4" spans="2:6" ht="46.8" hidden="1" outlineLevel="1" x14ac:dyDescent="0.4">
      <c r="B4" s="44"/>
      <c r="C4" s="44"/>
      <c r="D4" s="38"/>
      <c r="E4" s="51" t="s">
        <v>293</v>
      </c>
      <c r="F4" s="51" t="s">
        <v>293</v>
      </c>
    </row>
    <row r="5" spans="2:6" x14ac:dyDescent="0.4">
      <c r="B5" s="45" t="s">
        <v>296</v>
      </c>
      <c r="C5" s="46"/>
      <c r="D5" s="43"/>
      <c r="E5" s="43"/>
      <c r="F5" s="43"/>
    </row>
    <row r="6" spans="2:6" outlineLevel="1" x14ac:dyDescent="0.4">
      <c r="B6" s="44"/>
      <c r="C6" s="44" t="s">
        <v>289</v>
      </c>
      <c r="D6" s="38">
        <v>350</v>
      </c>
      <c r="E6" s="50">
        <v>450</v>
      </c>
      <c r="F6" s="50">
        <v>250</v>
      </c>
    </row>
    <row r="7" spans="2:6" outlineLevel="1" x14ac:dyDescent="0.4">
      <c r="B7" s="44"/>
      <c r="C7" s="44" t="s">
        <v>290</v>
      </c>
      <c r="D7" s="38">
        <v>580</v>
      </c>
      <c r="E7" s="50">
        <v>680</v>
      </c>
      <c r="F7" s="50">
        <v>480</v>
      </c>
    </row>
    <row r="8" spans="2:6" x14ac:dyDescent="0.4">
      <c r="B8" s="45" t="s">
        <v>298</v>
      </c>
      <c r="C8" s="46"/>
      <c r="D8" s="43"/>
      <c r="E8" s="43"/>
      <c r="F8" s="43"/>
    </row>
    <row r="9" spans="2:6" ht="18" outlineLevel="1" thickBot="1" x14ac:dyDescent="0.45">
      <c r="B9" s="47"/>
      <c r="C9" s="47" t="s">
        <v>291</v>
      </c>
      <c r="D9" s="39">
        <v>2133330</v>
      </c>
      <c r="E9" s="39">
        <v>2601830</v>
      </c>
      <c r="F9" s="39">
        <v>1664830</v>
      </c>
    </row>
    <row r="10" spans="2:6" x14ac:dyDescent="0.4">
      <c r="B10" t="s">
        <v>299</v>
      </c>
    </row>
    <row r="11" spans="2:6" x14ac:dyDescent="0.4">
      <c r="B11" t="s">
        <v>300</v>
      </c>
    </row>
    <row r="12" spans="2:6" x14ac:dyDescent="0.4">
      <c r="B12" t="s">
        <v>301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topLeftCell="A4" workbookViewId="0">
      <selection activeCell="B20" sqref="B20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1" t="s">
        <v>174</v>
      </c>
      <c r="B1" s="11"/>
      <c r="C1" s="11"/>
      <c r="D1" s="11"/>
      <c r="E1" s="11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">
      <c r="A17" s="17" t="s">
        <v>182</v>
      </c>
      <c r="B17" s="18"/>
      <c r="C17" s="18"/>
      <c r="D17" s="19"/>
      <c r="E17" s="9">
        <f>SUM(E4:E16)</f>
        <v>2133330</v>
      </c>
    </row>
    <row r="19" spans="1:5" x14ac:dyDescent="0.4">
      <c r="A19" s="17" t="s">
        <v>183</v>
      </c>
      <c r="B19" s="19"/>
    </row>
    <row r="20" spans="1:5" x14ac:dyDescent="0.4">
      <c r="A20" s="4" t="s">
        <v>184</v>
      </c>
      <c r="B20" s="4">
        <v>350</v>
      </c>
    </row>
    <row r="21" spans="1:5" x14ac:dyDescent="0.4">
      <c r="A21" s="4" t="s">
        <v>185</v>
      </c>
      <c r="B21" s="4">
        <v>580</v>
      </c>
    </row>
  </sheetData>
  <scenarios current="0" sqref="E17">
    <scenario name="단가인상" locked="1" count="2" user="kimbo" comment="만든 사람 kimbo 날짜 2025-12-09">
      <inputCells r="B20" val="450"/>
      <inputCells r="B21" val="680"/>
    </scenario>
    <scenario name="단가인하" locked="1" count="2" user="kimbo" comment="만든 사람 kimbo 날짜 2025-12-09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topLeftCell="A4" workbookViewId="0">
      <selection activeCell="J9" sqref="J9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1" t="s">
        <v>186</v>
      </c>
      <c r="B1" s="11"/>
      <c r="C1" s="11"/>
      <c r="D1" s="11"/>
      <c r="E1" s="11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52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52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52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52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52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52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52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52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52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52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52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52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52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52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52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52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52">
        <v>356520</v>
      </c>
    </row>
    <row r="21" spans="1:5" x14ac:dyDescent="0.4">
      <c r="D21" s="4" t="s">
        <v>214</v>
      </c>
      <c r="E21" s="52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opLeftCell="A12" zoomScale="85" zoomScaleNormal="85" workbookViewId="0">
      <selection activeCell="Q12" sqref="Q12"/>
    </sheetView>
  </sheetViews>
  <sheetFormatPr defaultRowHeight="17.399999999999999" x14ac:dyDescent="0.4"/>
  <sheetData>
    <row r="1" spans="1:5" ht="21" x14ac:dyDescent="0.4">
      <c r="A1" s="11" t="s">
        <v>216</v>
      </c>
      <c r="B1" s="11"/>
      <c r="C1" s="11"/>
      <c r="D1" s="11"/>
      <c r="E1" s="11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kimbo</cp:lastModifiedBy>
  <dcterms:created xsi:type="dcterms:W3CDTF">2023-04-27T08:01:32Z</dcterms:created>
  <dcterms:modified xsi:type="dcterms:W3CDTF">2025-12-09T07:47:09Z</dcterms:modified>
</cp:coreProperties>
</file>