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기본서_컴활1급실기\01 엑셀\03 기본모의고사\"/>
    </mc:Choice>
  </mc:AlternateContent>
  <xr:revisionPtr revIDLastSave="0" documentId="13_ncr:1_{B934A940-E208-44F7-B8F0-1B07ED65CAED}" xr6:coauthVersionLast="47" xr6:coauthVersionMax="47" xr10:uidLastSave="{00000000-0000-0000-0000-000000000000}"/>
  <bookViews>
    <workbookView xWindow="-120" yWindow="-120" windowWidth="29040" windowHeight="15840" tabRatio="791" activeTab="6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1" r:id="rId4"/>
    <sheet name="분석작업-1" sheetId="3" r:id="rId5"/>
    <sheet name="시나리오 요약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'기본작업-2'!$A$1:$I$60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C11" i="2"/>
  <c r="C10" i="2"/>
  <c r="C3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30" i="2" a="1"/>
  <c r="C30" i="2" s="1"/>
  <c r="D30" i="2" a="1"/>
  <c r="D30" i="2" s="1"/>
  <c r="E30" i="2" a="1"/>
  <c r="E30" i="2" s="1"/>
  <c r="C31" i="2" a="1"/>
  <c r="C31" i="2" s="1"/>
  <c r="D31" i="2" a="1"/>
  <c r="D31" i="2" s="1"/>
  <c r="E31" i="2" a="1"/>
  <c r="E31" i="2" s="1"/>
  <c r="C32" i="2" a="1"/>
  <c r="C32" i="2" s="1"/>
  <c r="D32" i="2" a="1"/>
  <c r="D32" i="2" s="1"/>
  <c r="E32" i="2" a="1"/>
  <c r="E32" i="2" s="1"/>
  <c r="B31" i="2" a="1"/>
  <c r="B31" i="2" s="1"/>
  <c r="B32" i="2" a="1"/>
  <c r="B32" i="2" s="1"/>
  <c r="B30" i="2" a="1"/>
  <c r="B30" i="2" s="1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4" i="2"/>
  <c r="C5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20" i="2" a="1"/>
  <c r="H24" i="2" a="1"/>
  <c r="H11" i="2" a="1"/>
  <c r="H13" i="2" a="1"/>
  <c r="H15" i="2" a="1"/>
  <c r="H17" i="2" a="1"/>
  <c r="H21" i="2" a="1"/>
  <c r="H14" i="2" a="1"/>
  <c r="H22" i="2" a="1"/>
  <c r="H19" i="2" a="1"/>
  <c r="H23" i="2" a="1"/>
  <c r="H25" i="2" a="1"/>
  <c r="H18" i="2" a="1"/>
  <c r="H10" i="2" a="1"/>
  <c r="H12" i="2" a="1"/>
  <c r="H16" i="2" a="1"/>
  <c r="H22" i="2" l="1"/>
  <c r="H18" i="2"/>
  <c r="H14" i="2"/>
  <c r="H25" i="2"/>
  <c r="H21" i="2"/>
  <c r="H17" i="2"/>
  <c r="H13" i="2"/>
  <c r="H24" i="2"/>
  <c r="H20" i="2"/>
  <c r="H16" i="2"/>
  <c r="H12" i="2"/>
  <c r="H23" i="2"/>
  <c r="H19" i="2"/>
  <c r="H15" i="2"/>
  <c r="H11" i="2"/>
  <c r="H10" i="2"/>
  <c r="E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EE6FF0-536F-4F1F-BC44-CF65A3005082}" name="MS Access Database_Query" type="1" refreshedVersion="8" background="1">
    <dbPr connection="DSN=MS Access Database;DBQ=C:\Users\home\Desktop\2026기본서_컴활1급실기\01 엑셀\03 기본모의고사\사원관리.accdb;DefaultDir=C:\Users\home\Desktop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"/>
  </connection>
  <connection id="2" xr16:uid="{52597113-BB02-41A7-BFAF-F43C6295EFA0}" name="MS Access Database_Query1" type="1" refreshedVersion="8" background="1">
    <dbPr connection="DSN=MS Access Database;DBQ=C:\Users\home\Desktop\2026기본서_컴활1급실기\01 엑셀\03 기본모의고사\사원관리.accdb;DefaultDir=C:\Users\home\Desktop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<sst xmlns="http://schemas.openxmlformats.org/spreadsheetml/2006/main" count="396" uniqueCount="161">
  <si>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</si>
  <si>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</si>
  <si>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</si>
  <si>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</si>
  <si>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</si>
  <si>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</si>
  <si>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</si>
  <si>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</si>
  <si>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</si>
  <si>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</si>
  <si>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</si>
  <si>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</si>
  <si>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</si>
  <si>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</si>
  <si>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</si>
  <si>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</si>
  <si>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</si>
  <si>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</si>
  <si>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</si>
  <si>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</si>
  <si>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</si>
  <si>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</si>
  <si>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</si>
  <si>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</si>
  <si>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</si>
  <si>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</si>
  <si>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</si>
  <si>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</si>
  <si>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</si>
  <si>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</si>
  <si>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</si>
  <si>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</si>
  <si>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</si>
  <si>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</si>
  <si>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</si>
  <si>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</si>
  <si>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</si>
  <si>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</si>
  <si>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</si>
  <si>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</si>
  <si>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</si>
  <si>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</si>
  <si>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</si>
  <si>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</si>
  <si>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</si>
  <si>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</si>
  <si>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</si>
  <si>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</si>
  <si>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</si>
  <si>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</si>
  <si>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</si>
  <si>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</si>
  <si>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</si>
  <si>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</si>
  <si>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</si>
  <si>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</si>
  <si>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</si>
  <si>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</si>
  <si>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</si>
  <si>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</si>
  <si>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</si>
  <si>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</si>
  <si>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</si>
  <si>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</si>
  <si>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</si>
  <si>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</si>
  <si>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</si>
  <si>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</si>
  <si>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</si>
  <si>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</si>
  <si>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</si>
  <si>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</si>
  <si>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</si>
  <si>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</si>
  <si>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</si>
  <si>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</si>
  <si>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</si>
  <si>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</si>
  <si>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</si>
  <si>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</si>
  <si>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</si>
  <si>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</si>
  <si>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</si>
  <si>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</si>
  <si>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</si>
  <si>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</si>
  <si>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</si>
  <si>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</si>
  <si>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</si>
  <si>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</si>
  <si>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</si>
  <si>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</si>
  <si>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</si>
  <si>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</si>
  <si>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</si>
  <si>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</si>
  <si>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</si>
  <si>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</si>
  <si>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</si>
  <si>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</si>
  <si>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</si>
  <si>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</si>
  <si>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</si>
  <si>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</si>
  <si>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</si>
  <si>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</si>
  <si>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</si>
  <si>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</si>
  <si>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</si>
  <si>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</si>
  <si>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</si>
  <si>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</si>
  <si>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</si>
  <si>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</si>
  <si>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</si>
  <si>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</si>
  <si>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</si>
  <si>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</si>
  <si>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</si>
  <si>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</si>
  <si>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</si>
  <si>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</si>
  <si>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</si>
  <si>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</si>
  <si>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</si>
  <si>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</si>
  <si>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</si>
  <si>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</si>
  <si>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</si>
  <si>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</si>
  <si>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</si>
  <si>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</si>
  <si>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</si>
  <si>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</si>
  <si>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대리</t>
  </si>
  <si>
    <t>주임</t>
  </si>
  <si>
    <t>기획부</t>
  </si>
  <si>
    <t>광고부</t>
  </si>
  <si>
    <t>유통부</t>
  </si>
  <si>
    <t>인사부</t>
  </si>
  <si>
    <t>판촉부</t>
  </si>
  <si>
    <t>합계 : 기본급</t>
  </si>
  <si>
    <t>직위</t>
  </si>
  <si>
    <t>값</t>
  </si>
  <si>
    <t>합계 : 상여금</t>
  </si>
  <si>
    <t>입사일</t>
  </si>
  <si>
    <t>기본급</t>
  </si>
  <si>
    <t>송명근</t>
  </si>
  <si>
    <t>$B$15</t>
  </si>
  <si>
    <t>$B$16</t>
  </si>
  <si>
    <t>$E$12</t>
  </si>
  <si>
    <t>단가 증가</t>
  </si>
  <si>
    <t>만든 사람 home 날짜 2025-11-28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</si>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</sst>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[=0]&quot;◆&quot;;&quot;&quot;"/>
    <numFmt numFmtId="180" formatCode="@&quot;님&quot;\ "/>
    <numFmt numFmtId="181" formatCode="#,##0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81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B-49C5-9412-8D9F287CDFE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B-49C5-9412-8D9F287CDFE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>
                    <a:latin typeface="굴림체" panose="020B0609000101010101" pitchFamily="49" charset="-127"/>
                    <a:ea typeface="굴림체" panose="020B0609000101010101" pitchFamily="49" charset="-127"/>
                  </a:rPr>
                  <a:t>단위</a:t>
                </a:r>
                <a:r>
                  <a:rPr lang="en-US" altLang="ko-KR">
                    <a:latin typeface="굴림체" panose="020B0609000101010101" pitchFamily="49" charset="-127"/>
                    <a:ea typeface="굴림체" panose="020B0609000101010101" pitchFamily="49" charset="-127"/>
                  </a:rPr>
                  <a:t>:</a:t>
                </a:r>
                <a:r>
                  <a:rPr lang="ko-KR" altLang="en-US">
                    <a:latin typeface="굴림체" panose="020B0609000101010101" pitchFamily="49" charset="-127"/>
                    <a:ea typeface="굴림체" panose="020B0609000101010101" pitchFamily="49" charset="-127"/>
                  </a:rPr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12</xdr:row>
      <xdr:rowOff>12700</xdr:rowOff>
    </xdr:from>
    <xdr:to>
      <xdr:col>7</xdr:col>
      <xdr:colOff>676275</xdr:colOff>
      <xdr:row>28</xdr:row>
      <xdr:rowOff>28575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523875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me" refreshedDate="45989.705312847225" backgroundQuery="1" createdVersion="8" refreshedVersion="8" minRefreshableVersion="3" recordCount="6" xr:uid="{A7A55AFB-A0B2-4C1A-BE95-0A5048F71B76}">
  <cacheSource type="external" connectionId="2"/>
  <cacheFields count="8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  <fieldGroup par="6"/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일(입사일)" numFmtId="0" databaseField="0">
      <fieldGroup base="1">
        <rangePr groupBy="days" startDate="2021-02-17T00:00:00" endDate="2021-11-12T00:00:00"/>
        <groupItems count="368">
          <s v="&lt;2021-02-17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1-11-12"/>
        </groupItems>
      </fieldGroup>
    </cacheField>
    <cacheField name="개월(입사일)" numFmtId="0" databaseField="0">
      <fieldGroup base="1">
        <rangePr groupBy="months" startDate="2021-02-17T00:00:00" endDate="2021-11-12T00:00:00"/>
        <groupItems count="14">
          <s v="&lt;2021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11-12"/>
        </groupItems>
      </fieldGroup>
    </cacheField>
    <cacheField name="상여금" numFmtId="0" formula="ROUND(기본급*15%, 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359D58-9D12-48EA-A6B5-F59AFD3DC7B5}" name="피벗 테이블2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8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>
      <items count="7">
        <item x="1"/>
        <item x="4"/>
        <item x="0"/>
        <item x="2"/>
        <item x="3"/>
        <item x="5"/>
        <item t="default"/>
      </items>
    </pivotField>
    <pivotField axis="axisRow" compact="0" outline="0" showAll="0">
      <items count="6">
        <item x="4"/>
        <item x="2"/>
        <item x="3"/>
        <item x="0"/>
        <item x="1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>
      <items count="2">
        <item x="0"/>
        <item t="default"/>
      </items>
    </pivotField>
    <pivotField compact="0" outline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81"/>
    <dataField name="합계 : 상여금" fld="7" baseField="2" baseItem="0" numFmtId="18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805C7A-CF6C-4618-8D1C-FEE753EC6CE0}" name="표1" displayName="표1" ref="A1:E2" totalsRowShown="0">
  <autoFilter ref="A1:E2" xr:uid="{17805C7A-CF6C-4618-8D1C-FEE753EC6CE0}"/>
  <tableColumns count="5">
    <tableColumn id="1" xr3:uid="{8D108C0A-1863-4A75-987B-17ADE704FDF4}" name="이름"/>
    <tableColumn id="2" xr3:uid="{1582AE3A-EAE3-4F5A-819A-A32AFC209BFC}" name="입사일" dataDxfId="0"/>
    <tableColumn id="3" xr3:uid="{F1AAACFE-9F2F-432C-90C6-8F4B9E7ADD24}" name="부서"/>
    <tableColumn id="4" xr3:uid="{1C63ADD8-F8FD-4286-A7C2-A2C7F844CE7A}" name="직위"/>
    <tableColumn id="5" xr3:uid="{0C67E701-FFC6-412F-9E3A-FE9FEB949A04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63"/>
  <sheetViews>
    <sheetView topLeftCell="A10" workbookViewId="0">
      <selection activeCell="J14" sqref="J14"/>
    </sheetView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   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  <row r="40" spans="1:8">
      <c r="A40" s="2"/>
      <c r="B40" s="2"/>
      <c r="C40" s="2"/>
      <c r="D40" s="2"/>
      <c r="F40" s="3"/>
      <c r="G40" s="3"/>
      <c r="H40" s="3"/>
    </row>
    <row r="41" spans="1:8">
      <c r="A41" s="2"/>
      <c r="B41" s="2"/>
      <c r="C41" s="2"/>
      <c r="D41" s="2"/>
      <c r="F41" s="3"/>
      <c r="G41" s="3"/>
      <c r="H41" s="3"/>
    </row>
    <row r="42" spans="1:8">
      <c r="A42" s="2"/>
      <c r="B42" s="2"/>
      <c r="C42" s="2"/>
      <c r="D42" s="2"/>
      <c r="F42" s="3"/>
      <c r="G42" s="3"/>
      <c r="H42" s="3"/>
    </row>
    <row r="43" spans="1:8">
      <c r="A43" s="2"/>
      <c r="B43" s="2"/>
      <c r="C43" s="2"/>
      <c r="D43" s="2"/>
      <c r="F43" s="3"/>
      <c r="G43" s="3"/>
      <c r="H43" s="3"/>
    </row>
    <row r="44" spans="1:8">
      <c r="A44" s="2"/>
      <c r="B44" s="2"/>
      <c r="C44" s="2"/>
      <c r="D44" s="2"/>
      <c r="F44" s="3"/>
      <c r="G44" s="3"/>
      <c r="H44" s="3"/>
    </row>
    <row r="45" spans="1:8">
      <c r="A45" s="2"/>
      <c r="B45" s="2"/>
      <c r="C45" s="2"/>
      <c r="D45" s="2"/>
      <c r="F45" s="3"/>
      <c r="G45" s="3"/>
      <c r="H45" s="3"/>
    </row>
    <row r="46" spans="1:8">
      <c r="A46" s="2"/>
      <c r="B46" s="2"/>
      <c r="C46" s="2"/>
      <c r="D46" s="2"/>
      <c r="F46" s="3"/>
      <c r="G46" s="3"/>
      <c r="H46" s="3"/>
    </row>
    <row r="47" spans="1:8">
      <c r="A47" s="2"/>
      <c r="B47" s="2"/>
      <c r="C47" s="2"/>
      <c r="D47" s="2"/>
      <c r="F47" s="3"/>
      <c r="G47" s="3"/>
      <c r="H47" s="3"/>
    </row>
    <row r="48" spans="1:8">
      <c r="A48" s="2"/>
      <c r="B48" s="2"/>
      <c r="C48" s="2"/>
      <c r="D48" s="2"/>
      <c r="F48" s="3"/>
      <c r="G48" s="3"/>
      <c r="H48" s="3"/>
    </row>
    <row r="49" spans="1:8">
      <c r="A49" s="2"/>
      <c r="B49" s="2"/>
      <c r="C49" s="2"/>
      <c r="D49" s="2"/>
      <c r="F49" s="3"/>
      <c r="G49" s="3"/>
      <c r="H49" s="3"/>
    </row>
    <row r="50" spans="1:8">
      <c r="A50" s="2"/>
      <c r="B50" s="2"/>
      <c r="C50" s="2"/>
      <c r="D50" s="2"/>
      <c r="F50" s="3"/>
      <c r="G50" s="3"/>
      <c r="H50" s="3"/>
    </row>
    <row r="51" spans="1:8">
      <c r="A51" s="2"/>
      <c r="B51" s="2"/>
      <c r="C51" s="2"/>
      <c r="D51" s="2"/>
      <c r="F51" s="3"/>
      <c r="G51" s="3"/>
      <c r="H51" s="3"/>
    </row>
    <row r="52" spans="1:8">
      <c r="A52" s="2"/>
      <c r="B52" s="2"/>
      <c r="C52" s="2"/>
      <c r="D52" s="2"/>
      <c r="F52" s="3"/>
      <c r="G52" s="3"/>
      <c r="H52" s="3"/>
    </row>
    <row r="53" spans="1:8">
      <c r="A53" s="2"/>
      <c r="B53" s="2"/>
      <c r="C53" s="2"/>
      <c r="D53" s="2"/>
      <c r="F53" s="3"/>
      <c r="G53" s="3"/>
      <c r="H53" s="3"/>
    </row>
    <row r="54" spans="1:8">
      <c r="A54" s="2"/>
      <c r="B54" s="2"/>
      <c r="C54" s="2"/>
      <c r="D54" s="2"/>
      <c r="F54" s="3"/>
      <c r="G54" s="3"/>
      <c r="H54" s="3"/>
    </row>
    <row r="55" spans="1:8">
      <c r="A55" s="2"/>
      <c r="B55" s="2"/>
      <c r="C55" s="2"/>
      <c r="D55" s="2"/>
      <c r="F55" s="3"/>
      <c r="G55" s="3"/>
      <c r="H55" s="3"/>
    </row>
    <row r="56" spans="1:8">
      <c r="A56" s="2"/>
      <c r="B56" s="2"/>
      <c r="C56" s="2"/>
      <c r="D56" s="2"/>
      <c r="F56" s="3"/>
      <c r="G56" s="3"/>
      <c r="H56" s="3"/>
    </row>
    <row r="57" spans="1:8">
      <c r="A57" s="2"/>
      <c r="B57" s="2"/>
      <c r="C57" s="2"/>
      <c r="D57" s="2"/>
      <c r="F57" s="3"/>
      <c r="G57" s="3"/>
      <c r="H57" s="3"/>
    </row>
    <row r="58" spans="1:8">
      <c r="A58" s="2"/>
      <c r="B58" s="2"/>
      <c r="C58" s="2"/>
      <c r="D58" s="2"/>
      <c r="F58" s="3"/>
      <c r="G58" s="3"/>
      <c r="H58" s="3"/>
    </row>
    <row r="59" spans="1:8">
      <c r="A59" s="2"/>
      <c r="B59" s="2"/>
      <c r="C59" s="2"/>
      <c r="D59" s="2"/>
      <c r="F59" s="3"/>
      <c r="G59" s="3"/>
      <c r="H59" s="3"/>
    </row>
    <row r="60" spans="1:8">
      <c r="A60" s="2"/>
      <c r="B60" s="2"/>
      <c r="C60" s="2"/>
      <c r="D60" s="2"/>
      <c r="F60" s="3"/>
      <c r="G60" s="3"/>
      <c r="H60" s="3"/>
    </row>
    <row r="61" spans="1:8">
      <c r="A61" s="2"/>
      <c r="B61" s="2"/>
      <c r="C61" s="2"/>
      <c r="D61" s="2"/>
      <c r="F61" s="3"/>
      <c r="G61" s="3"/>
      <c r="H61" s="3"/>
    </row>
    <row r="62" spans="1:8">
      <c r="A62" s="2"/>
      <c r="B62" s="2"/>
      <c r="C62" s="2"/>
      <c r="D62" s="2"/>
      <c r="F62" s="3"/>
      <c r="G62" s="3"/>
      <c r="H62" s="3"/>
    </row>
    <row r="63" spans="1:8">
      <c r="A63" s="2"/>
      <c r="B63" s="2"/>
      <c r="C63" s="2"/>
      <c r="D63" s="2"/>
      <c r="F63" s="3"/>
      <c r="G63" s="3"/>
      <c r="H63" s="3"/>
    </row>
  </sheetData>
  <phoneticPr fontId="1" type="noConversion"/>
  <conditionalFormatting sqref="A3:H30">
    <cfRule type="expression" dxfId="1" priority="1">
      <formula>ISEVEN(QUOTIENT(ROW(A3:H11),3))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L15" sqref="L15"/>
    </sheetView>
  </sheetViews>
  <sheetFormatPr defaultRowHeight="16.5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workbookViewId="0">
      <selection activeCell="C1" sqref="C1"/>
    </sheetView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 xml:space="preserve">&amp;L&amp;P페이지
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7" workbookViewId="0">
      <selection activeCell="H10" sqref="H10"/>
    </sheetView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  IF(   ($B$10:$B$25=A3) * ((RIGHT($A$10:$A$25,1)="1")   + (RIGHT($A$10:$A$25,1)="2")), $D$10:$D$25),     2)</f>
        <v>15</v>
      </c>
      <c r="C3" s="5">
        <f>COUNTIFS($B$10:$B$25,A3,$D$10:$D$25,"&gt;=20")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  IF(   ($B$10:$B$25=A4) * ((RIGHT($A$10:$A$25,1)="1")   + (RIGHT($A$10:$A$25,1)="2")), $D$10:$D$25),     2)</f>
        <v>18</v>
      </c>
      <c r="C4" s="5">
        <f t="shared" ref="C4:C5" si="0">COUNTIFS($B$10:$B$25,A4,$D$10:$D$25,"&gt;=20")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  IF(   ($B$10:$B$25=A5) * ((RIGHT($A$10:$A$25,1)="1")   + (RIGHT($A$10:$A$25,1)="2")), $D$10:$D$25),     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>
        <f>HLOOKUP(D10,$F$2:$I$4,MATCH(LEFT(A10,1),{"다","나"},-1)+1)</f>
        <v>1300</v>
      </c>
      <c r="F10" s="9">
        <v>0.1</v>
      </c>
      <c r="G10" s="8">
        <f>PRODUCT(D10:F10)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>SUBSTITUTE(A11,LEFT(A11,1),LEFT(B11,1))</f>
        <v>카002</v>
      </c>
      <c r="D11" s="7">
        <v>26</v>
      </c>
      <c r="E11" s="8">
        <f>HLOOKUP(D11,$F$2:$I$4,MATCH(LEFT(A11,1),{"다","나"},-1)+1)</f>
        <v>1400</v>
      </c>
      <c r="F11" s="9">
        <v>0.08</v>
      </c>
      <c r="G11" s="8">
        <f t="shared" ref="G11:G25" si="1">PRODUCT(D11:F11)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ref="C12:C25" si="2">SUBSTITUTE(A12,LEFT(A12,1),LEFT(B12,1))</f>
        <v>카002</v>
      </c>
      <c r="D12" s="7">
        <v>20</v>
      </c>
      <c r="E12" s="8">
        <f>HLOOKUP(D12,$F$2:$I$4,MATCH(LEFT(A12,1),{"다","나"},-1)+1)</f>
        <v>1400</v>
      </c>
      <c r="F12" s="9">
        <v>0.08</v>
      </c>
      <c r="G12" s="8">
        <f t="shared" si="1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2"/>
        <v>녹011</v>
      </c>
      <c r="D13" s="7">
        <v>5</v>
      </c>
      <c r="E13" s="8">
        <f>HLOOKUP(D13,$F$2:$I$4,MATCH(LEFT(A13,1),{"다","나"},-1)+1)</f>
        <v>1700</v>
      </c>
      <c r="F13" s="9">
        <v>0.03</v>
      </c>
      <c r="G13" s="8">
        <f t="shared" si="1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2"/>
        <v>녹021</v>
      </c>
      <c r="D14" s="7">
        <v>5</v>
      </c>
      <c r="E14" s="8">
        <f>HLOOKUP(D14,$F$2:$I$4,MATCH(LEFT(A14,1),{"다","나"},-1)+1)</f>
        <v>1700</v>
      </c>
      <c r="F14" s="9">
        <v>0.03</v>
      </c>
      <c r="G14" s="8">
        <f t="shared" si="1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2"/>
        <v>세003</v>
      </c>
      <c r="D15" s="7">
        <v>12</v>
      </c>
      <c r="E15" s="8">
        <f>HLOOKUP(D15,$F$2:$I$4,MATCH(LEFT(A15,1),{"다","나"},-1)+1)</f>
        <v>3500</v>
      </c>
      <c r="F15" s="9">
        <v>0.05</v>
      </c>
      <c r="G15" s="8">
        <f t="shared" si="1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2"/>
        <v>카004</v>
      </c>
      <c r="D16" s="7">
        <v>12</v>
      </c>
      <c r="E16" s="8">
        <f>HLOOKUP(D16,$F$2:$I$4,MATCH(LEFT(A16,1),{"다","나"},-1)+1)</f>
        <v>1500</v>
      </c>
      <c r="F16" s="9">
        <v>0.05</v>
      </c>
      <c r="G16" s="8">
        <f t="shared" si="1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2"/>
        <v>세002</v>
      </c>
      <c r="D17" s="7">
        <v>23</v>
      </c>
      <c r="E17" s="8">
        <f>HLOOKUP(D17,$F$2:$I$4,MATCH(LEFT(A17,1),{"다","나"},-1)+1)</f>
        <v>3350</v>
      </c>
      <c r="F17" s="9">
        <v>0.08</v>
      </c>
      <c r="G17" s="8">
        <f t="shared" si="1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2"/>
        <v>녹005</v>
      </c>
      <c r="D18" s="7">
        <v>38</v>
      </c>
      <c r="E18" s="8">
        <f>HLOOKUP(D18,$F$2:$I$4,MATCH(LEFT(A18,1),{"다","나"},-1)+1)</f>
        <v>1300</v>
      </c>
      <c r="F18" s="9">
        <v>0.1</v>
      </c>
      <c r="G18" s="8">
        <f t="shared" si="1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2"/>
        <v>녹052</v>
      </c>
      <c r="D19" s="7">
        <v>15</v>
      </c>
      <c r="E19" s="8">
        <f>HLOOKUP(D19,$F$2:$I$4,MATCH(LEFT(A19,1),{"다","나"},-1)+1)</f>
        <v>1500</v>
      </c>
      <c r="F19" s="9">
        <v>0.05</v>
      </c>
      <c r="G19" s="8">
        <f t="shared" si="1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2"/>
        <v>녹351</v>
      </c>
      <c r="D20" s="7">
        <v>8</v>
      </c>
      <c r="E20" s="8">
        <f>HLOOKUP(D20,$F$2:$I$4,MATCH(LEFT(A20,1),{"다","나"},-1)+1)</f>
        <v>1700</v>
      </c>
      <c r="F20" s="9">
        <v>0.03</v>
      </c>
      <c r="G20" s="8">
        <f t="shared" si="1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2"/>
        <v>카154</v>
      </c>
      <c r="D21" s="7">
        <v>35</v>
      </c>
      <c r="E21" s="8">
        <f>HLOOKUP(D21,$F$2:$I$4,MATCH(LEFT(A21,1),{"다","나"},-1)+1)</f>
        <v>1300</v>
      </c>
      <c r="F21" s="9">
        <v>0.1</v>
      </c>
      <c r="G21" s="8">
        <f t="shared" si="1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2"/>
        <v>세502</v>
      </c>
      <c r="D22" s="7">
        <v>18</v>
      </c>
      <c r="E22" s="8">
        <f>HLOOKUP(D22,$F$2:$I$4,MATCH(LEFT(A22,1),{"다","나"},-1)+1)</f>
        <v>3500</v>
      </c>
      <c r="F22" s="9">
        <v>0.05</v>
      </c>
      <c r="G22" s="8">
        <f t="shared" si="1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2"/>
        <v>녹125</v>
      </c>
      <c r="D23" s="7">
        <v>23</v>
      </c>
      <c r="E23" s="8">
        <f>HLOOKUP(D23,$F$2:$I$4,MATCH(LEFT(A23,1),{"다","나"},-1)+1)</f>
        <v>1400</v>
      </c>
      <c r="F23" s="9">
        <v>0.08</v>
      </c>
      <c r="G23" s="8">
        <f t="shared" si="1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2"/>
        <v>녹253</v>
      </c>
      <c r="D24" s="7">
        <v>35</v>
      </c>
      <c r="E24" s="8">
        <f>HLOOKUP(D24,$F$2:$I$4,MATCH(LEFT(A24,1),{"다","나"},-1)+1)</f>
        <v>1300</v>
      </c>
      <c r="F24" s="9">
        <v>0.1</v>
      </c>
      <c r="G24" s="8">
        <f t="shared" si="1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2"/>
        <v>세244</v>
      </c>
      <c r="D25" s="7">
        <v>10</v>
      </c>
      <c r="E25" s="8">
        <f>HLOOKUP(D25,$F$2:$I$4,MATCH(LEFT(A25,1),{"다","나"},-1)+1)</f>
        <v>3500</v>
      </c>
      <c r="F25" s="9">
        <v>0.05</v>
      </c>
      <c r="G25" s="8">
        <f t="shared" si="1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 ($D$10:$D$25&gt;=B$29))</f>
        <v>3</v>
      </c>
      <c r="C30" s="7">
        <f t="array" ref="C30">SUM(($B$10:$B$25=$A30)* ($D$10:$D$25&gt;=C$29))</f>
        <v>4</v>
      </c>
      <c r="D30" s="7">
        <f t="array" ref="D30">SUM(($B$10:$B$25=$A30)* ($D$10:$D$25&gt;=D$29))</f>
        <v>5</v>
      </c>
      <c r="E30" s="7">
        <f t="array" ref="E30">SUM(($B$10:$B$25=$A30)* ($D$10:$D$25&gt;=E$29))</f>
        <v>8</v>
      </c>
    </row>
    <row r="31" spans="1:8">
      <c r="A31" s="5" t="s">
        <v>38</v>
      </c>
      <c r="B31" s="7">
        <f t="array" ref="B31">SUM(($B$10:$B$25=$A31)* ($D$10:$D$25&gt;=B$29))</f>
        <v>0</v>
      </c>
      <c r="C31" s="7">
        <f t="array" ref="C31">SUM(($B$10:$B$25=$A31)* ($D$10:$D$25&gt;=C$29))</f>
        <v>1</v>
      </c>
      <c r="D31" s="7">
        <f t="array" ref="D31">SUM(($B$10:$B$25=$A31)* ($D$10:$D$25&gt;=D$29))</f>
        <v>4</v>
      </c>
      <c r="E31" s="7">
        <f t="array" ref="E31">SUM(($B$10:$B$25=$A31)* ($D$10:$D$25&gt;=E$29))</f>
        <v>4</v>
      </c>
    </row>
    <row r="32" spans="1:8">
      <c r="A32" s="5" t="s">
        <v>40</v>
      </c>
      <c r="B32" s="7">
        <f t="array" ref="B32">SUM(($B$10:$B$25=$A32)* ($D$10:$D$25&gt;=B$29))</f>
        <v>1</v>
      </c>
      <c r="C32" s="7">
        <f t="array" ref="C32">SUM(($B$10:$B$25=$A32)* ($D$10:$D$25&gt;=C$29))</f>
        <v>3</v>
      </c>
      <c r="D32" s="7">
        <f t="array" ref="D32">SUM(($B$10:$B$25=$A32)* ($D$10:$D$25&gt;=D$29))</f>
        <v>4</v>
      </c>
      <c r="E32" s="7">
        <f t="array" ref="E32">SUM(($B$10:$B$25=$A32)* 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CE5D-13E2-4DC4-8405-50FB0527461A}">
  <dimension ref="A1:E2"/>
  <sheetViews>
    <sheetView workbookViewId="0">
      <selection activeCell="B9" sqref="B9"/>
    </sheetView>
  </sheetViews>
  <sheetFormatPr defaultRowHeight="16.5"/>
  <cols>
    <col min="2" max="2" width="11.125" bestFit="1" customWidth="1"/>
  </cols>
  <sheetData>
    <row r="1" spans="1:5">
      <c r="A1" t="s">
        <v>132</v>
      </c>
      <c r="B1" t="s">
        <v>145</v>
      </c>
      <c r="C1" t="s">
        <v>89</v>
      </c>
      <c r="D1" t="s">
        <v>142</v>
      </c>
      <c r="E1" t="s">
        <v>146</v>
      </c>
    </row>
    <row r="2" spans="1:5">
      <c r="A2" t="s">
        <v>147</v>
      </c>
      <c r="B2" s="23">
        <v>44462</v>
      </c>
      <c r="C2" t="s">
        <v>138</v>
      </c>
      <c r="D2" t="s">
        <v>134</v>
      </c>
      <c r="E2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workbookViewId="0">
      <selection activeCell="B9" sqref="B9"/>
    </sheetView>
  </sheetViews>
  <sheetFormatPr defaultRowHeight="16.5"/>
  <cols>
    <col min="1" max="1" width="7.5" bestFit="1" customWidth="1"/>
    <col min="2" max="5" width="13.125" bestFit="1" customWidth="1"/>
    <col min="6" max="7" width="18" bestFit="1" customWidth="1"/>
    <col min="8" max="8" width="8.5" bestFit="1" customWidth="1"/>
    <col min="9" max="9" width="9.875" bestFit="1" customWidth="1"/>
    <col min="10" max="10" width="9.625" bestFit="1" customWidth="1"/>
  </cols>
  <sheetData>
    <row r="2" spans="1:5">
      <c r="A2" s="22" t="s">
        <v>132</v>
      </c>
      <c r="B2" t="s">
        <v>133</v>
      </c>
    </row>
    <row r="4" spans="1:5">
      <c r="B4" s="22" t="s">
        <v>142</v>
      </c>
      <c r="C4" s="22" t="s">
        <v>143</v>
      </c>
    </row>
    <row r="5" spans="1:5">
      <c r="B5" t="s">
        <v>134</v>
      </c>
      <c r="D5" t="s">
        <v>135</v>
      </c>
    </row>
    <row r="6" spans="1:5">
      <c r="A6" s="22" t="s">
        <v>89</v>
      </c>
      <c r="B6" t="s">
        <v>141</v>
      </c>
      <c r="C6" t="s">
        <v>144</v>
      </c>
      <c r="D6" t="s">
        <v>141</v>
      </c>
      <c r="E6" t="s">
        <v>144</v>
      </c>
    </row>
    <row r="7" spans="1:5">
      <c r="A7" t="s">
        <v>140</v>
      </c>
      <c r="B7" s="38"/>
      <c r="C7" s="38">
        <v>0</v>
      </c>
      <c r="D7" s="38">
        <v>950000</v>
      </c>
      <c r="E7" s="38">
        <v>140000</v>
      </c>
    </row>
    <row r="8" spans="1:5">
      <c r="A8" t="s">
        <v>139</v>
      </c>
      <c r="B8" s="38">
        <v>950000</v>
      </c>
      <c r="C8" s="38">
        <v>140000</v>
      </c>
      <c r="D8" s="38">
        <v>950000</v>
      </c>
      <c r="E8" s="38">
        <v>140000</v>
      </c>
    </row>
    <row r="9" spans="1:5">
      <c r="A9" t="s">
        <v>138</v>
      </c>
      <c r="B9" s="38">
        <v>950000</v>
      </c>
      <c r="C9" s="38">
        <v>140000</v>
      </c>
      <c r="D9" s="38"/>
      <c r="E9" s="38">
        <v>0</v>
      </c>
    </row>
    <row r="10" spans="1:5">
      <c r="A10" t="s">
        <v>136</v>
      </c>
      <c r="B10" s="38"/>
      <c r="C10" s="38">
        <v>0</v>
      </c>
      <c r="D10" s="38">
        <v>950000</v>
      </c>
      <c r="E10" s="38">
        <v>140000</v>
      </c>
    </row>
    <row r="11" spans="1:5">
      <c r="A11" t="s">
        <v>137</v>
      </c>
      <c r="B11" s="38"/>
      <c r="C11" s="38">
        <v>0</v>
      </c>
      <c r="D11" s="38">
        <v>950000</v>
      </c>
      <c r="E11" s="38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CD4C1-7FD1-45A8-8092-BFA2021884DF}">
  <sheetPr codeName="Sheet10">
    <outlinePr summaryBelow="0"/>
  </sheetPr>
  <dimension ref="B1:F12"/>
  <sheetViews>
    <sheetView showGridLines="0" workbookViewId="0">
      <selection activeCell="D29" sqref="D29"/>
    </sheetView>
  </sheetViews>
  <sheetFormatPr defaultRowHeight="16.5" outlineLevelRow="1" outlineLevelCol="1"/>
  <cols>
    <col min="3" max="3" width="6.625" bestFit="1" customWidth="1"/>
    <col min="4" max="6" width="10.875" bestFit="1" customWidth="1" outlineLevel="1"/>
  </cols>
  <sheetData>
    <row r="1" spans="2:6" ht="17.25" thickBot="1"/>
    <row r="2" spans="2:6">
      <c r="B2" s="26" t="s">
        <v>154</v>
      </c>
      <c r="C2" s="27"/>
      <c r="D2" s="32"/>
      <c r="E2" s="32"/>
      <c r="F2" s="32"/>
    </row>
    <row r="3" spans="2:6" collapsed="1">
      <c r="B3" s="25"/>
      <c r="C3" s="25"/>
      <c r="D3" s="33" t="s">
        <v>156</v>
      </c>
      <c r="E3" s="33" t="s">
        <v>151</v>
      </c>
      <c r="F3" s="33" t="s">
        <v>153</v>
      </c>
    </row>
    <row r="4" spans="2:6" ht="40.5" hidden="1" outlineLevel="1">
      <c r="B4" s="28"/>
      <c r="C4" s="28"/>
      <c r="E4" s="35" t="s">
        <v>152</v>
      </c>
      <c r="F4" s="35" t="s">
        <v>152</v>
      </c>
    </row>
    <row r="5" spans="2:6">
      <c r="B5" s="29" t="s">
        <v>155</v>
      </c>
      <c r="C5" s="30"/>
      <c r="D5" s="11"/>
      <c r="E5" s="11"/>
      <c r="F5" s="11"/>
    </row>
    <row r="6" spans="2:6" outlineLevel="1">
      <c r="B6" s="28"/>
      <c r="C6" s="28" t="s">
        <v>148</v>
      </c>
      <c r="D6">
        <v>291</v>
      </c>
      <c r="E6" s="34">
        <v>300</v>
      </c>
      <c r="F6" s="34">
        <v>250</v>
      </c>
    </row>
    <row r="7" spans="2:6" outlineLevel="1">
      <c r="B7" s="28"/>
      <c r="C7" s="28" t="s">
        <v>149</v>
      </c>
      <c r="D7">
        <v>580</v>
      </c>
      <c r="E7" s="34">
        <v>600</v>
      </c>
      <c r="F7" s="34">
        <v>550</v>
      </c>
    </row>
    <row r="8" spans="2:6">
      <c r="B8" s="29" t="s">
        <v>157</v>
      </c>
      <c r="C8" s="30"/>
      <c r="D8" s="11"/>
      <c r="E8" s="11"/>
      <c r="F8" s="11"/>
    </row>
    <row r="9" spans="2:6" ht="17.25" outlineLevel="1" thickBot="1">
      <c r="B9" s="31"/>
      <c r="C9" s="31" t="s">
        <v>150</v>
      </c>
      <c r="D9" s="24">
        <v>1420043</v>
      </c>
      <c r="E9" s="24">
        <v>1467900</v>
      </c>
      <c r="F9" s="24">
        <v>1318750</v>
      </c>
    </row>
    <row r="10" spans="2:6">
      <c r="B10" t="s">
        <v>158</v>
      </c>
    </row>
    <row r="11" spans="2:6">
      <c r="B11" t="s">
        <v>159</v>
      </c>
    </row>
    <row r="12" spans="2:6">
      <c r="B12" t="s">
        <v>160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tabSelected="1" workbookViewId="0">
      <selection activeCell="K9" sqref="K9"/>
    </sheetView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39" t="s">
        <v>27</v>
      </c>
      <c r="B12" s="40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39" t="s">
        <v>85</v>
      </c>
      <c r="B14" s="40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home" comment="만든 사람 home 날짜 2025-11-28">
      <inputCells r="B15" val="300"/>
      <inputCells r="B16" val="600"/>
    </scenario>
    <scenario name="단가 감소" locked="1" count="2" user="home" comment="만든 사람 home 날짜 2025-11-28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128FEED3-DD3F-4E48-9DE4-5104D9101001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zoomScaleNormal="100" workbookViewId="0">
      <selection activeCell="K26" sqref="K26"/>
    </sheetView>
  </sheetViews>
  <sheetFormatPr defaultRowHeight="16.5"/>
  <cols>
    <col min="4" max="4" width="11.625" bestFit="1" customWidth="1"/>
  </cols>
  <sheetData>
    <row r="1" spans="1:8" ht="20.25">
      <c r="A1" s="41" t="s">
        <v>87</v>
      </c>
      <c r="B1" s="41"/>
      <c r="C1" s="41"/>
      <c r="D1" s="41"/>
      <c r="E1" s="41"/>
      <c r="F1" s="41"/>
      <c r="G1" s="41"/>
      <c r="H1" s="41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I19" sqref="I19"/>
    </sheetView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37" t="s">
        <v>105</v>
      </c>
      <c r="B3" s="36">
        <v>1</v>
      </c>
      <c r="C3" s="36">
        <v>2</v>
      </c>
      <c r="D3" s="36">
        <v>1</v>
      </c>
    </row>
    <row r="4" spans="1:4">
      <c r="A4" s="37" t="s">
        <v>106</v>
      </c>
      <c r="B4" s="36">
        <v>0</v>
      </c>
      <c r="C4" s="36">
        <v>0</v>
      </c>
      <c r="D4" s="36">
        <v>0</v>
      </c>
    </row>
    <row r="5" spans="1:4">
      <c r="A5" s="37" t="s">
        <v>107</v>
      </c>
      <c r="B5" s="36">
        <v>0</v>
      </c>
      <c r="C5" s="36">
        <v>1</v>
      </c>
      <c r="D5" s="36">
        <v>0</v>
      </c>
    </row>
    <row r="6" spans="1:4">
      <c r="A6" s="37" t="s">
        <v>108</v>
      </c>
      <c r="B6" s="36">
        <v>0</v>
      </c>
      <c r="C6" s="36">
        <v>1</v>
      </c>
      <c r="D6" s="36">
        <v>0</v>
      </c>
    </row>
    <row r="7" spans="1:4">
      <c r="A7" s="37" t="s">
        <v>109</v>
      </c>
      <c r="B7" s="36">
        <v>1</v>
      </c>
      <c r="C7" s="36">
        <v>0</v>
      </c>
      <c r="D7" s="36">
        <v>0</v>
      </c>
    </row>
    <row r="8" spans="1:4">
      <c r="A8" s="37" t="s">
        <v>110</v>
      </c>
      <c r="B8" s="36">
        <v>0</v>
      </c>
      <c r="C8" s="36">
        <v>1</v>
      </c>
      <c r="D8" s="36">
        <v>1</v>
      </c>
    </row>
    <row r="9" spans="1:4">
      <c r="A9" s="37" t="s">
        <v>111</v>
      </c>
      <c r="B9" s="36">
        <v>0</v>
      </c>
      <c r="C9" s="36">
        <v>0</v>
      </c>
      <c r="D9" s="36">
        <v>1</v>
      </c>
    </row>
    <row r="10" spans="1:4">
      <c r="A10" s="37" t="s">
        <v>112</v>
      </c>
      <c r="B10" s="36">
        <v>1</v>
      </c>
      <c r="C10" s="36">
        <v>2</v>
      </c>
      <c r="D10" s="36">
        <v>2</v>
      </c>
    </row>
    <row r="11" spans="1:4">
      <c r="A11" s="37" t="s">
        <v>113</v>
      </c>
      <c r="B11" s="36">
        <v>1</v>
      </c>
      <c r="C11" s="36">
        <v>0</v>
      </c>
      <c r="D11" s="36">
        <v>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5</vt:i4>
      </vt:variant>
    </vt:vector>
  </HeadingPairs>
  <TitlesOfParts>
    <vt:vector size="15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home</cp:lastModifiedBy>
  <cp:lastPrinted>2025-11-28T11:55:31Z</cp:lastPrinted>
  <dcterms:created xsi:type="dcterms:W3CDTF">2023-05-11T11:47:16Z</dcterms:created>
  <dcterms:modified xsi:type="dcterms:W3CDTF">2025-11-29T16:13:14Z</dcterms:modified>
</cp:coreProperties>
</file>