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37920" yWindow="2676" windowWidth="18888" windowHeight="13176" firstSheet="1" activeTab="4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2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44525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H16" i="4"/>
  <c r="H17" i="4"/>
  <c r="H18" i="4"/>
  <c r="H19" i="4"/>
  <c r="H20" i="4"/>
  <c r="H21" i="4"/>
  <c r="H22" i="4"/>
  <c r="H23" i="4"/>
  <c r="H15" i="4"/>
  <c r="C22" i="4"/>
  <c r="K3" i="4"/>
  <c r="I16" i="4"/>
  <c r="I20" i="4"/>
  <c r="I23" i="4"/>
  <c r="I17" i="4"/>
  <c r="I21" i="4"/>
  <c r="I18" i="4"/>
  <c r="I22" i="4"/>
  <c r="I19" i="4"/>
  <c r="I15" i="4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>
  <authors>
    <author>홍온주</author>
  </authors>
  <commentList>
    <comment ref="A1" authorId="0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<sst xmlns="http://schemas.openxmlformats.org/spreadsheetml/2006/main" count="461" uniqueCount="269">
  <si>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</si>
  <si>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</si>
  <si>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</si>
  <si>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</si>
  <si>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</si>
  <si>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</si>
  <si>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</si>
  <si>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</si>
  <si>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</si>
  <si>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</si>
  <si>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</si>
  <si>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</si>
  <si>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</si>
  <si>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</si>
  <si>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</si>
  <si>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</si>
  <si>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</si>
  <si>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</si>
  <si>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</si>
  <si>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</si>
  <si>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</si>
  <si>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</si>
  <si>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</si>
  <si>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</si>
  <si>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</si>
  <si>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</si>
  <si>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</si>
  <si>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</si>
  <si>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</si>
  <si>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</si>
  <si>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</si>
  <si>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</si>
  <si>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</si>
  <si>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</si>
  <si>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</si>
  <si>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</si>
  <si>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</si>
  <si>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</si>
  <si>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</si>
  <si>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</si>
  <si>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</si>
  <si>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</si>
  <si>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</si>
  <si>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</si>
  <si>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</si>
  <si>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</si>
  <si>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</si>
  <si>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</si>
  <si>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</si>
  <si>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</si>
  <si>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</si>
  <si>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</si>
  <si>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</si>
  <si>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</si>
  <si>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</si>
  <si>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</si>
  <si>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</si>
  <si>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</si>
  <si>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</si>
  <si>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</si>
  <si>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</si>
  <si>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</si>
  <si>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</si>
  <si>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</si>
  <si>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</si>
  <si>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</si>
  <si>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</si>
  <si>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</si>
  <si>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</si>
  <si>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</si>
  <si>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</si>
  <si>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</si>
  <si>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</si>
  <si>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</si>
  <si>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</si>
  <si>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</si>
  <si>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</si>
  <si>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</si>
  <si>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</si>
  <si>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</si>
  <si>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</si>
  <si>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</si>
  <si>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</si>
  <si>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</si>
  <si>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</si>
  <si>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</si>
  <si>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</si>
  <si>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</si>
  <si>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</si>
  <si>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</si>
  <si>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</si>
  <si>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</si>
  <si>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</si>
  <si>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</si>
  <si>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</si>
  <si>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</si>
  <si>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</si>
  <si>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</si>
  <si>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</si>
  <si>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</si>
  <si>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</si>
  <si>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</si>
  <si>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</si>
  <si>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</si>
  <si>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</si>
  <si>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</si>
  <si>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</si>
  <si>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</si>
  <si>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</si>
  <si>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</si>
  <si>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</si>
  <si>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</si>
  <si>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</si>
  <si>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</si>
  <si>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</si>
  <si>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</si>
  <si>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</si>
  <si>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</si>
  <si>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</si>
  <si>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</si>
  <si>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</si>
  <si>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</si>
  <si>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</si>
  <si>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</si>
  <si>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</si>
  <si>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</si>
  <si>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</si>
  <si>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</si>
  <si>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</si>
  <si>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</si>
  <si>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</si>
  <si>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</si>
  <si>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</si>
  <si>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</si>
  <si>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</si>
  <si>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</si>
  <si>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</si>
  <si>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</si>
  <si>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</si>
  <si>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</si>
  <si>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</si>
  <si>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</si>
  <si>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</si>
  <si>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</si>
  <si>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</si>
  <si>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</si>
  <si>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</si>
  <si>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</si>
  <si>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</si>
  <si>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</si>
  <si>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</si>
  <si>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</si>
  <si>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</si>
  <si>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</si>
  <si>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</si>
  <si>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</si>
  <si>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</si>
  <si>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</si>
  <si>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</si>
  <si>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</si>
  <si>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</si>
  <si>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</si>
  <si>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</si>
  <si>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</si>
  <si>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</si>
  <si>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</si>
  <si>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</si>
  <si>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</si>
  <si>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</si>
  <si>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</si>
  <si>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</si>
  <si>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</si>
  <si>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</si>
  <si>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</si>
  <si>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</si>
  <si>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</si>
  <si>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</si>
  <si>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</si>
  <si>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</si>
  <si>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</si>
  <si>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</si>
  <si>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</si>
  <si>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</si>
  <si>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</si>
  <si>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</si>
  <si>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</si>
  <si>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</si>
  <si>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</si>
  <si>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</si>
  <si>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</si>
  <si>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</si>
  <si>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</si>
  <si>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</si>
  <si>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</si>
  <si>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</si>
  <si>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</si>
  <si>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</si>
  <si>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</si>
  <si>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</si>
  <si>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</si>
  <si>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</si>
  <si>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</si>
  <si>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</si>
  <si>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</si>
  <si>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</si>
  <si>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</si>
  <si>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</si>
  <si>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</si>
  <si>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</si>
  <si>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</si>
  <si>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</si>
  <si>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</si>
  <si>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</si>
  <si>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</si>
  <si>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</si>
  <si>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</si>
  <si>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</si>
  <si>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</si>
  <si>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</si>
  <si>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</si>
  <si>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</si>
  <si>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</si>
  <si>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</si>
  <si>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</si>
  <si>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</si>
  <si>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</si>
  <si>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</si>
  <si>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</si>
  <si>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</si>
  <si>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</si>
  <si>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</si>
  <si>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</si>
  <si>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</si>
  <si>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</si>
  <si>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</si>
  <si>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</si>
  <si>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</si>
  <si>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</si>
  <si>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</si>
  <si>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</si>
  <si>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</si>
  <si>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</si>
  <si>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구분</t>
    <phoneticPr fontId="1" type="noConversion"/>
  </si>
  <si>
    <t>평균</t>
    <phoneticPr fontId="1" type="noConversion"/>
  </si>
  <si>
    <t>봉사</t>
    <phoneticPr fontId="1" type="noConversion"/>
  </si>
  <si>
    <t>&gt;90</t>
    <phoneticPr fontId="1" type="noConversion"/>
  </si>
  <si>
    <t>&lt;60</t>
    <phoneticPr fontId="1" type="noConversion"/>
  </si>
  <si>
    <t>(모두)</t>
  </si>
  <si>
    <t>행 레이블</t>
  </si>
  <si>
    <t>열 레이블</t>
  </si>
  <si>
    <t>최대값 : 수량</t>
  </si>
  <si>
    <t>전체 최대값 : 수량</t>
  </si>
  <si>
    <t>최대값 : 매출액</t>
  </si>
  <si>
    <t>전체 최대값 : 매출액</t>
  </si>
  <si>
    <t>$E$17</t>
  </si>
  <si>
    <t>단가인상</t>
  </si>
  <si>
    <t>단가인하</t>
  </si>
  <si>
    <t>충북*</t>
    <phoneticPr fontId="1" type="noConversion"/>
  </si>
  <si>
    <t>경기*</t>
    <phoneticPr fontId="1" type="noConversion"/>
  </si>
  <si>
    <t>$B$20</t>
  </si>
  <si>
    <t>$B$21</t>
  </si>
  <si>
    <t>만든 사람 홍온주 날짜 2025-10-29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</si>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</sst>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7" formatCode="0.0_ "/>
    <numFmt numFmtId="178" formatCode="#,##0_ "/>
    <numFmt numFmtId="179" formatCode="#,##0_);[Red]\(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u val="doubleAccounting"/>
      <sz val="18"/>
      <color theme="1"/>
      <name val="바탕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7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>
      <alignment vertical="center"/>
    </xf>
    <xf numFmtId="177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</cellXfs>
  <cellStyles count="3">
    <cellStyle name="백분율" xfId="2" builtinId="5"/>
    <cellStyle name="쉼표 [0]" xfId="1" builtinId="6"/>
    <cellStyle name="표준" xfId="0" builtinId="0"/>
  </cellStyles>
  <dxfs count="8">
    <dxf>
      <numFmt numFmtId="178" formatCode="#,##0_ "/>
    </dxf>
    <dxf>
      <numFmt numFmtId="178" formatCode="#,##0_ "/>
    </dxf>
    <dxf>
      <numFmt numFmtId="179" formatCode="#,##0_);[Red]\(#,##0\)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66177523264138"/>
          <c:y val="0.16957614942528734"/>
          <c:w val="0.87403140658554046"/>
          <c:h val="0.65927318083084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차트작업!$D$4:$D$12</c:f>
              <c:numCache>
                <c:formatCode>General</c:formatCode>
                <c:ptCount val="9"/>
                <c:pt idx="0">
                  <c:v>35200</c:v>
                </c:pt>
                <c:pt idx="1">
                  <c:v>12500</c:v>
                </c:pt>
                <c:pt idx="2">
                  <c:v>101200</c:v>
                </c:pt>
                <c:pt idx="3">
                  <c:v>62533</c:v>
                </c:pt>
                <c:pt idx="4">
                  <c:v>32560</c:v>
                </c:pt>
                <c:pt idx="5">
                  <c:v>64250</c:v>
                </c:pt>
                <c:pt idx="6">
                  <c:v>45850</c:v>
                </c:pt>
                <c:pt idx="7">
                  <c:v>90400</c:v>
                </c:pt>
                <c:pt idx="8">
                  <c:v>54000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262144"/>
        <c:axId val="238927872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차트작업!$E$4:$E$12</c:f>
              <c:numCache>
                <c:formatCode>General</c:formatCode>
                <c:ptCount val="9"/>
                <c:pt idx="0">
                  <c:v>35000</c:v>
                </c:pt>
                <c:pt idx="1">
                  <c:v>21000</c:v>
                </c:pt>
                <c:pt idx="2">
                  <c:v>65000</c:v>
                </c:pt>
                <c:pt idx="3">
                  <c:v>61890</c:v>
                </c:pt>
                <c:pt idx="4">
                  <c:v>33000</c:v>
                </c:pt>
                <c:pt idx="5">
                  <c:v>56000</c:v>
                </c:pt>
                <c:pt idx="6">
                  <c:v>43650</c:v>
                </c:pt>
                <c:pt idx="7">
                  <c:v>60000</c:v>
                </c:pt>
                <c:pt idx="8">
                  <c:v>50000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62144"/>
        <c:axId val="238927872"/>
      </c:lineChart>
      <c:catAx>
        <c:axId val="2402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8927872"/>
        <c:crosses val="autoZero"/>
        <c:auto val="1"/>
        <c:lblAlgn val="ctr"/>
        <c:lblOffset val="100"/>
        <c:noMultiLvlLbl val="0"/>
      </c:catAx>
      <c:valAx>
        <c:axId val="23892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4026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홍온주" refreshedDate="45959.808470717595" createdVersion="4" refreshedVersion="4" minRefreshableVersion="3" recordCount="8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dataOnRows="1" applyNumberFormats="0" applyBorderFormats="0" applyFontFormats="0" applyPatternFormats="0" applyAlignmentFormats="0" applyWidthHeightFormats="1" dataCaption="값" updatedVersion="4" minRefreshableVersion="3" useAutoFormatting="1" colGrandTotals="0" itemPrintTitles="1" createdVersion="4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값 : 수량" fld="4" subtotal="max" baseField="2" baseItem="0" numFmtId="178"/>
    <dataField name="최대값 : 매출액" fld="6" subtotal="max" baseField="2" baseItem="0" numFmtId="178"/>
  </dataFields>
  <formats count="7">
    <format dxfId="6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5">
      <pivotArea collapsedLevelsAreSubtotals="1" fieldPosition="0">
        <references count="1">
          <reference field="2" count="1">
            <x v="1"/>
          </reference>
        </references>
      </pivotArea>
    </format>
    <format dxfId="4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3">
      <pivotArea dataOnly="0" labelOnly="1" fieldPosition="0">
        <references count="1">
          <reference field="2" count="1">
            <x v="1"/>
          </reference>
        </references>
      </pivotArea>
    </format>
    <format dxfId="2">
      <pivotArea dataOnly="0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1" sqref="C1"/>
    </sheetView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ht="16.95" x14ac:dyDescent="0.45">
      <c r="A3" s="1"/>
      <c r="B3" s="1"/>
      <c r="C3" s="1"/>
      <c r="D3" s="1"/>
      <c r="E3" s="1"/>
      <c r="F3" s="1"/>
      <c r="G3" s="1"/>
    </row>
    <row r="4" spans="1:7" ht="16.95" x14ac:dyDescent="0.45">
      <c r="A4" s="1"/>
      <c r="B4" s="1"/>
      <c r="C4" s="1"/>
      <c r="D4" s="1"/>
      <c r="E4" s="1"/>
      <c r="F4" s="1"/>
      <c r="G4" s="1"/>
    </row>
    <row r="5" spans="1:7" ht="16.95" x14ac:dyDescent="0.45">
      <c r="A5" s="1"/>
      <c r="B5" s="1"/>
      <c r="C5" s="1"/>
      <c r="D5" s="1"/>
      <c r="E5" s="1"/>
      <c r="F5" s="1"/>
      <c r="G5" s="1"/>
    </row>
    <row r="6" spans="1:7" ht="16.95" x14ac:dyDescent="0.45">
      <c r="A6" s="1"/>
      <c r="B6" s="1"/>
      <c r="C6" s="1"/>
      <c r="D6" s="1"/>
      <c r="E6" s="1"/>
      <c r="F6" s="1"/>
      <c r="G6" s="1"/>
    </row>
    <row r="7" spans="1:7" ht="16.95" x14ac:dyDescent="0.45">
      <c r="A7" s="1"/>
      <c r="B7" s="1"/>
      <c r="C7" s="1"/>
      <c r="D7" s="1"/>
      <c r="E7" s="1"/>
      <c r="F7" s="1"/>
      <c r="G7" s="1"/>
    </row>
    <row r="8" spans="1:7" ht="16.95" x14ac:dyDescent="0.45">
      <c r="A8" s="1"/>
      <c r="B8" s="1"/>
      <c r="C8" s="1"/>
      <c r="D8" s="1"/>
      <c r="E8" s="1"/>
      <c r="F8" s="1"/>
      <c r="G8" s="1"/>
    </row>
    <row r="9" spans="1:7" ht="16.95" x14ac:dyDescent="0.45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12" t="s">
        <v>185</v>
      </c>
      <c r="B1" s="12"/>
      <c r="C1" s="12"/>
      <c r="D1" s="12"/>
      <c r="E1" s="12"/>
    </row>
    <row r="3" spans="1:5" x14ac:dyDescent="0.4">
      <c r="A3" s="4" t="s">
        <v>186</v>
      </c>
      <c r="B3" s="4" t="s">
        <v>19</v>
      </c>
      <c r="C3" s="4" t="s">
        <v>239</v>
      </c>
      <c r="D3" s="4" t="s">
        <v>18</v>
      </c>
      <c r="E3" s="4" t="s">
        <v>187</v>
      </c>
    </row>
    <row r="4" spans="1:5" x14ac:dyDescent="0.4">
      <c r="A4" s="4">
        <v>3425</v>
      </c>
      <c r="B4" s="4" t="s">
        <v>188</v>
      </c>
      <c r="C4" s="4" t="s">
        <v>189</v>
      </c>
      <c r="D4" s="4" t="s">
        <v>190</v>
      </c>
      <c r="E4" s="10">
        <v>254000</v>
      </c>
    </row>
    <row r="5" spans="1:5" x14ac:dyDescent="0.4">
      <c r="A5" s="4">
        <v>3323</v>
      </c>
      <c r="B5" s="4" t="s">
        <v>191</v>
      </c>
      <c r="C5" s="4" t="s">
        <v>189</v>
      </c>
      <c r="D5" s="4" t="s">
        <v>192</v>
      </c>
      <c r="E5" s="10">
        <v>246200</v>
      </c>
    </row>
    <row r="6" spans="1:5" x14ac:dyDescent="0.4">
      <c r="A6" s="4">
        <v>1003</v>
      </c>
      <c r="B6" s="4" t="s">
        <v>193</v>
      </c>
      <c r="C6" s="4" t="s">
        <v>214</v>
      </c>
      <c r="D6" s="4" t="s">
        <v>194</v>
      </c>
      <c r="E6" s="10">
        <v>256800</v>
      </c>
    </row>
    <row r="7" spans="1:5" x14ac:dyDescent="0.4">
      <c r="A7" s="4">
        <v>2209</v>
      </c>
      <c r="B7" s="4" t="s">
        <v>195</v>
      </c>
      <c r="C7" s="4" t="s">
        <v>189</v>
      </c>
      <c r="D7" s="4" t="s">
        <v>196</v>
      </c>
      <c r="E7" s="10">
        <v>246330</v>
      </c>
    </row>
    <row r="8" spans="1:5" x14ac:dyDescent="0.4">
      <c r="A8" s="4">
        <v>2107</v>
      </c>
      <c r="B8" s="4" t="s">
        <v>197</v>
      </c>
      <c r="C8" s="4" t="s">
        <v>189</v>
      </c>
      <c r="D8" s="4" t="s">
        <v>196</v>
      </c>
      <c r="E8" s="10">
        <v>262500</v>
      </c>
    </row>
    <row r="9" spans="1:5" x14ac:dyDescent="0.4">
      <c r="A9" s="4">
        <v>3322</v>
      </c>
      <c r="B9" s="4" t="s">
        <v>198</v>
      </c>
      <c r="C9" s="4" t="s">
        <v>189</v>
      </c>
      <c r="D9" s="4" t="s">
        <v>192</v>
      </c>
      <c r="E9" s="10">
        <v>245600</v>
      </c>
    </row>
    <row r="10" spans="1:5" x14ac:dyDescent="0.4">
      <c r="A10" s="4">
        <v>3115</v>
      </c>
      <c r="B10" s="4" t="s">
        <v>199</v>
      </c>
      <c r="C10" s="4" t="s">
        <v>189</v>
      </c>
      <c r="D10" s="4" t="s">
        <v>200</v>
      </c>
      <c r="E10" s="10">
        <v>235200</v>
      </c>
    </row>
    <row r="11" spans="1:5" x14ac:dyDescent="0.4">
      <c r="A11" s="4">
        <v>2210</v>
      </c>
      <c r="B11" s="4" t="s">
        <v>201</v>
      </c>
      <c r="C11" s="4" t="s">
        <v>189</v>
      </c>
      <c r="D11" s="4" t="s">
        <v>196</v>
      </c>
      <c r="E11" s="10">
        <v>264250</v>
      </c>
    </row>
    <row r="12" spans="1:5" x14ac:dyDescent="0.4">
      <c r="A12" s="4">
        <v>2106</v>
      </c>
      <c r="B12" s="4" t="s">
        <v>202</v>
      </c>
      <c r="C12" s="4" t="s">
        <v>189</v>
      </c>
      <c r="D12" s="4" t="s">
        <v>196</v>
      </c>
      <c r="E12" s="10">
        <v>252500</v>
      </c>
    </row>
    <row r="13" spans="1:5" x14ac:dyDescent="0.4">
      <c r="A13" s="4">
        <v>3321</v>
      </c>
      <c r="B13" s="4" t="s">
        <v>203</v>
      </c>
      <c r="C13" s="4" t="s">
        <v>189</v>
      </c>
      <c r="D13" s="4" t="s">
        <v>192</v>
      </c>
      <c r="E13" s="10">
        <v>258000</v>
      </c>
    </row>
    <row r="14" spans="1:5" x14ac:dyDescent="0.4">
      <c r="A14" s="4">
        <v>3217</v>
      </c>
      <c r="B14" s="4" t="s">
        <v>204</v>
      </c>
      <c r="C14" s="4" t="s">
        <v>189</v>
      </c>
      <c r="D14" s="4" t="s">
        <v>205</v>
      </c>
      <c r="E14" s="10">
        <v>232560</v>
      </c>
    </row>
    <row r="15" spans="1:5" x14ac:dyDescent="0.4">
      <c r="A15" s="4">
        <v>3112</v>
      </c>
      <c r="B15" s="4" t="s">
        <v>206</v>
      </c>
      <c r="C15" s="4" t="s">
        <v>20</v>
      </c>
      <c r="D15" s="4" t="s">
        <v>200</v>
      </c>
      <c r="E15" s="10">
        <v>335620</v>
      </c>
    </row>
    <row r="16" spans="1:5" x14ac:dyDescent="0.4">
      <c r="A16" s="4">
        <v>3320</v>
      </c>
      <c r="B16" s="4" t="s">
        <v>207</v>
      </c>
      <c r="C16" s="4" t="s">
        <v>20</v>
      </c>
      <c r="D16" s="4" t="s">
        <v>192</v>
      </c>
      <c r="E16" s="10">
        <v>342560</v>
      </c>
    </row>
    <row r="17" spans="1:5" x14ac:dyDescent="0.4">
      <c r="A17" s="4">
        <v>3424</v>
      </c>
      <c r="B17" s="4" t="s">
        <v>208</v>
      </c>
      <c r="C17" s="4" t="s">
        <v>20</v>
      </c>
      <c r="D17" s="4" t="s">
        <v>190</v>
      </c>
      <c r="E17" s="10">
        <v>365110</v>
      </c>
    </row>
    <row r="18" spans="1:5" x14ac:dyDescent="0.4">
      <c r="A18" s="4">
        <v>4029</v>
      </c>
      <c r="B18" s="4" t="s">
        <v>209</v>
      </c>
      <c r="C18" s="4" t="s">
        <v>20</v>
      </c>
      <c r="D18" s="4" t="s">
        <v>210</v>
      </c>
      <c r="E18" s="10">
        <v>352533</v>
      </c>
    </row>
    <row r="19" spans="1:5" x14ac:dyDescent="0.4">
      <c r="A19" s="4">
        <v>2105</v>
      </c>
      <c r="B19" s="4" t="s">
        <v>211</v>
      </c>
      <c r="C19" s="4" t="s">
        <v>20</v>
      </c>
      <c r="D19" s="4" t="s">
        <v>196</v>
      </c>
      <c r="E19" s="10">
        <v>345850</v>
      </c>
    </row>
    <row r="20" spans="1:5" x14ac:dyDescent="0.4">
      <c r="A20" s="4">
        <v>2208</v>
      </c>
      <c r="B20" s="4" t="s">
        <v>212</v>
      </c>
      <c r="C20" s="4" t="s">
        <v>20</v>
      </c>
      <c r="D20" s="4" t="s">
        <v>196</v>
      </c>
      <c r="E20" s="10">
        <v>356520</v>
      </c>
    </row>
    <row r="21" spans="1:5" x14ac:dyDescent="0.4">
      <c r="D21" s="4" t="s">
        <v>213</v>
      </c>
      <c r="E21" s="10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:E12"/>
    </sheetView>
  </sheetViews>
  <sheetFormatPr defaultRowHeight="17.399999999999999" x14ac:dyDescent="0.4"/>
  <sheetData>
    <row r="1" spans="1:5" ht="21" x14ac:dyDescent="0.4">
      <c r="A1" s="12" t="s">
        <v>215</v>
      </c>
      <c r="B1" s="12"/>
      <c r="C1" s="12"/>
      <c r="D1" s="12"/>
      <c r="E1" s="12"/>
    </row>
    <row r="3" spans="1:5" x14ac:dyDescent="0.4">
      <c r="A3" s="4" t="s">
        <v>19</v>
      </c>
      <c r="B3" s="4" t="s">
        <v>239</v>
      </c>
      <c r="C3" s="4" t="s">
        <v>18</v>
      </c>
      <c r="D3" s="4" t="s">
        <v>216</v>
      </c>
      <c r="E3" s="4" t="s">
        <v>217</v>
      </c>
    </row>
    <row r="4" spans="1:5" x14ac:dyDescent="0.4">
      <c r="A4" s="4" t="s">
        <v>218</v>
      </c>
      <c r="B4" s="4" t="s">
        <v>189</v>
      </c>
      <c r="C4" s="4" t="s">
        <v>205</v>
      </c>
      <c r="D4" s="11">
        <v>35200</v>
      </c>
      <c r="E4" s="11">
        <v>35000</v>
      </c>
    </row>
    <row r="5" spans="1:5" x14ac:dyDescent="0.4">
      <c r="A5" s="4" t="s">
        <v>219</v>
      </c>
      <c r="B5" s="4" t="s">
        <v>189</v>
      </c>
      <c r="C5" s="4" t="s">
        <v>205</v>
      </c>
      <c r="D5" s="11">
        <v>12500</v>
      </c>
      <c r="E5" s="11">
        <v>21000</v>
      </c>
    </row>
    <row r="6" spans="1:5" x14ac:dyDescent="0.4">
      <c r="A6" s="4" t="s">
        <v>199</v>
      </c>
      <c r="B6" s="4" t="s">
        <v>32</v>
      </c>
      <c r="C6" s="4" t="s">
        <v>200</v>
      </c>
      <c r="D6" s="11">
        <v>101200</v>
      </c>
      <c r="E6" s="11">
        <v>65000</v>
      </c>
    </row>
    <row r="7" spans="1:5" x14ac:dyDescent="0.4">
      <c r="A7" s="4" t="s">
        <v>188</v>
      </c>
      <c r="B7" s="4" t="s">
        <v>32</v>
      </c>
      <c r="C7" s="4" t="s">
        <v>190</v>
      </c>
      <c r="D7" s="11">
        <v>62533</v>
      </c>
      <c r="E7" s="11">
        <v>61890</v>
      </c>
    </row>
    <row r="8" spans="1:5" x14ac:dyDescent="0.4">
      <c r="A8" s="4" t="s">
        <v>221</v>
      </c>
      <c r="B8" s="4" t="s">
        <v>189</v>
      </c>
      <c r="C8" s="4" t="s">
        <v>192</v>
      </c>
      <c r="D8" s="11">
        <v>32560</v>
      </c>
      <c r="E8" s="11">
        <v>33000</v>
      </c>
    </row>
    <row r="9" spans="1:5" x14ac:dyDescent="0.4">
      <c r="A9" s="4" t="s">
        <v>220</v>
      </c>
      <c r="B9" s="4" t="s">
        <v>32</v>
      </c>
      <c r="C9" s="4" t="s">
        <v>205</v>
      </c>
      <c r="D9" s="11">
        <v>64250</v>
      </c>
      <c r="E9" s="11">
        <v>56000</v>
      </c>
    </row>
    <row r="10" spans="1:5" x14ac:dyDescent="0.4">
      <c r="A10" s="4" t="s">
        <v>222</v>
      </c>
      <c r="B10" s="4" t="s">
        <v>189</v>
      </c>
      <c r="C10" s="4" t="s">
        <v>190</v>
      </c>
      <c r="D10" s="11">
        <v>45850</v>
      </c>
      <c r="E10" s="11">
        <v>43650</v>
      </c>
    </row>
    <row r="11" spans="1:5" x14ac:dyDescent="0.4">
      <c r="A11" s="4" t="s">
        <v>223</v>
      </c>
      <c r="B11" s="4" t="s">
        <v>189</v>
      </c>
      <c r="C11" s="4" t="s">
        <v>200</v>
      </c>
      <c r="D11" s="11">
        <v>90400</v>
      </c>
      <c r="E11" s="11">
        <v>60000</v>
      </c>
    </row>
    <row r="12" spans="1:5" x14ac:dyDescent="0.4">
      <c r="A12" s="4" t="s">
        <v>224</v>
      </c>
      <c r="B12" s="4" t="s">
        <v>32</v>
      </c>
      <c r="C12" s="4" t="s">
        <v>192</v>
      </c>
      <c r="D12" s="11">
        <v>54000</v>
      </c>
      <c r="E12" s="11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workbookViewId="0">
      <selection sqref="A1:H1"/>
    </sheetView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ht="24" x14ac:dyDescent="0.4">
      <c r="A1" s="37" t="s">
        <v>96</v>
      </c>
      <c r="B1" s="37"/>
      <c r="C1" s="37"/>
      <c r="D1" s="37"/>
      <c r="E1" s="37"/>
      <c r="F1" s="37"/>
      <c r="G1" s="37"/>
      <c r="H1" s="37"/>
    </row>
    <row r="3" spans="1:8" ht="18" thickBot="1" x14ac:dyDescent="0.45">
      <c r="F3" s="1" t="s">
        <v>78</v>
      </c>
      <c r="G3" s="21">
        <v>45829</v>
      </c>
      <c r="H3" s="21"/>
    </row>
    <row r="4" spans="1:8" x14ac:dyDescent="0.4">
      <c r="A4" s="23" t="s">
        <v>242</v>
      </c>
      <c r="B4" s="24" t="s">
        <v>79</v>
      </c>
      <c r="C4" s="24" t="s">
        <v>80</v>
      </c>
      <c r="D4" s="24" t="s">
        <v>81</v>
      </c>
      <c r="E4" s="24" t="s">
        <v>82</v>
      </c>
      <c r="F4" s="24" t="s">
        <v>83</v>
      </c>
      <c r="G4" s="24" t="s">
        <v>84</v>
      </c>
      <c r="H4" s="25" t="s">
        <v>85</v>
      </c>
    </row>
    <row r="5" spans="1:8" x14ac:dyDescent="0.4">
      <c r="A5" s="26" t="s">
        <v>86</v>
      </c>
      <c r="B5" s="4" t="s">
        <v>87</v>
      </c>
      <c r="C5" s="4" t="s">
        <v>88</v>
      </c>
      <c r="D5" s="4" t="s">
        <v>89</v>
      </c>
      <c r="E5" s="22">
        <v>7.96</v>
      </c>
      <c r="F5" s="22">
        <v>2.14</v>
      </c>
      <c r="G5" s="22">
        <v>3.25</v>
      </c>
      <c r="H5" s="27">
        <v>3.61</v>
      </c>
    </row>
    <row r="6" spans="1:8" x14ac:dyDescent="0.4">
      <c r="A6" s="26" t="s">
        <v>90</v>
      </c>
      <c r="B6" s="4" t="s">
        <v>87</v>
      </c>
      <c r="C6" s="4" t="s">
        <v>88</v>
      </c>
      <c r="D6" s="4" t="s">
        <v>89</v>
      </c>
      <c r="E6" s="22">
        <v>10.44</v>
      </c>
      <c r="F6" s="22">
        <v>1.82</v>
      </c>
      <c r="G6" s="22">
        <v>3.43</v>
      </c>
      <c r="H6" s="27">
        <v>0.57999999999999996</v>
      </c>
    </row>
    <row r="7" spans="1:8" x14ac:dyDescent="0.4">
      <c r="A7" s="26" t="s">
        <v>91</v>
      </c>
      <c r="B7" s="4">
        <v>2025</v>
      </c>
      <c r="C7" s="4" t="s">
        <v>92</v>
      </c>
      <c r="D7" s="4" t="s">
        <v>93</v>
      </c>
      <c r="E7" s="22">
        <v>3.63</v>
      </c>
      <c r="F7" s="22">
        <v>7.99</v>
      </c>
      <c r="G7" s="22">
        <v>3.99</v>
      </c>
      <c r="H7" s="27">
        <v>4.16</v>
      </c>
    </row>
    <row r="8" spans="1:8" x14ac:dyDescent="0.4">
      <c r="A8" s="26" t="s">
        <v>94</v>
      </c>
      <c r="B8" s="4">
        <v>2025</v>
      </c>
      <c r="C8" s="4" t="s">
        <v>92</v>
      </c>
      <c r="D8" s="4" t="s">
        <v>89</v>
      </c>
      <c r="E8" s="22">
        <v>60.59</v>
      </c>
      <c r="F8" s="22">
        <v>39.1</v>
      </c>
      <c r="G8" s="22">
        <v>53.82</v>
      </c>
      <c r="H8" s="27">
        <v>39.83</v>
      </c>
    </row>
    <row r="9" spans="1:8" ht="18" thickBot="1" x14ac:dyDescent="0.45">
      <c r="A9" s="28" t="s">
        <v>95</v>
      </c>
      <c r="B9" s="29">
        <v>2025</v>
      </c>
      <c r="C9" s="29" t="s">
        <v>92</v>
      </c>
      <c r="D9" s="29" t="s">
        <v>89</v>
      </c>
      <c r="E9" s="30">
        <v>97.34</v>
      </c>
      <c r="F9" s="30">
        <v>26.55</v>
      </c>
      <c r="G9" s="30">
        <v>85.67</v>
      </c>
      <c r="H9" s="31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pageSetup paperSize="9" orientation="portrait" horizontalDpi="429496729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H12" sqref="H12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12" t="s">
        <v>97</v>
      </c>
      <c r="B1" s="12"/>
      <c r="C1" s="12"/>
      <c r="D1" s="12"/>
      <c r="E1" s="12"/>
      <c r="F1" s="12"/>
    </row>
    <row r="2" spans="1:6" x14ac:dyDescent="0.4">
      <c r="F2" s="7" t="s">
        <v>98</v>
      </c>
    </row>
    <row r="3" spans="1:6" x14ac:dyDescent="0.4">
      <c r="A3" s="4" t="s">
        <v>99</v>
      </c>
      <c r="B3" s="4" t="s">
        <v>100</v>
      </c>
      <c r="C3" s="4" t="s">
        <v>101</v>
      </c>
      <c r="D3" s="4" t="s">
        <v>102</v>
      </c>
      <c r="E3" s="4" t="s">
        <v>103</v>
      </c>
      <c r="F3" s="4" t="s">
        <v>104</v>
      </c>
    </row>
    <row r="4" spans="1:6" x14ac:dyDescent="0.4">
      <c r="A4" s="4" t="s">
        <v>105</v>
      </c>
      <c r="B4" s="4" t="s">
        <v>106</v>
      </c>
      <c r="C4" s="4" t="s">
        <v>107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108</v>
      </c>
      <c r="B5" s="4" t="s">
        <v>109</v>
      </c>
      <c r="C5" s="4" t="s">
        <v>107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110</v>
      </c>
      <c r="B6" s="4" t="s">
        <v>111</v>
      </c>
      <c r="C6" s="4" t="s">
        <v>107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112</v>
      </c>
      <c r="B7" s="4" t="s">
        <v>113</v>
      </c>
      <c r="C7" s="4" t="s">
        <v>114</v>
      </c>
      <c r="D7" s="6">
        <v>8000</v>
      </c>
      <c r="E7" s="6"/>
      <c r="F7" s="6">
        <v>5000</v>
      </c>
    </row>
    <row r="8" spans="1:6" x14ac:dyDescent="0.4">
      <c r="A8" s="4" t="s">
        <v>115</v>
      </c>
      <c r="B8" s="4" t="s">
        <v>109</v>
      </c>
      <c r="C8" s="4" t="s">
        <v>107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116</v>
      </c>
      <c r="B9" s="4" t="s">
        <v>111</v>
      </c>
      <c r="C9" s="4" t="s">
        <v>107</v>
      </c>
      <c r="D9" s="6">
        <v>16000</v>
      </c>
      <c r="E9" s="6"/>
      <c r="F9" s="6">
        <v>14000</v>
      </c>
    </row>
    <row r="10" spans="1:6" x14ac:dyDescent="0.4">
      <c r="A10" s="4" t="s">
        <v>117</v>
      </c>
      <c r="B10" s="4" t="s">
        <v>118</v>
      </c>
      <c r="C10" s="4" t="s">
        <v>119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120</v>
      </c>
      <c r="B11" s="4" t="s">
        <v>106</v>
      </c>
      <c r="C11" s="4" t="s">
        <v>114</v>
      </c>
      <c r="D11" s="6"/>
      <c r="E11" s="6">
        <v>5000</v>
      </c>
      <c r="F11" s="6"/>
    </row>
    <row r="12" spans="1:6" x14ac:dyDescent="0.4">
      <c r="A12" s="4" t="s">
        <v>121</v>
      </c>
      <c r="B12" s="4" t="s">
        <v>113</v>
      </c>
      <c r="C12" s="4" t="s">
        <v>107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7" priority="1">
      <formula>LEFT($B5,1)="경"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3" workbookViewId="0">
      <selection activeCell="A3" sqref="A3:F12"/>
    </sheetView>
  </sheetViews>
  <sheetFormatPr defaultRowHeight="17.399999999999999" x14ac:dyDescent="0.4"/>
  <sheetData>
    <row r="1" spans="1:6" ht="21" x14ac:dyDescent="0.4">
      <c r="A1" s="12" t="s">
        <v>225</v>
      </c>
      <c r="B1" s="12"/>
      <c r="C1" s="12"/>
      <c r="D1" s="12"/>
      <c r="E1" s="12"/>
      <c r="F1" s="12"/>
    </row>
    <row r="3" spans="1:6" x14ac:dyDescent="0.4">
      <c r="A3" s="4" t="s">
        <v>3</v>
      </c>
      <c r="B3" s="4" t="s">
        <v>226</v>
      </c>
      <c r="C3" s="4" t="s">
        <v>227</v>
      </c>
      <c r="D3" s="4" t="s">
        <v>228</v>
      </c>
      <c r="E3" s="4" t="s">
        <v>229</v>
      </c>
      <c r="F3" s="4" t="s">
        <v>162</v>
      </c>
    </row>
    <row r="4" spans="1:6" x14ac:dyDescent="0.4">
      <c r="A4" s="4" t="s">
        <v>230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231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232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233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234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235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236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237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238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ht="16.95" x14ac:dyDescent="0.45">
      <c r="A15" s="1" t="s">
        <v>243</v>
      </c>
      <c r="B15" s="1" t="s">
        <v>244</v>
      </c>
      <c r="C15" s="1"/>
    </row>
    <row r="16" spans="1:6" ht="16.95" x14ac:dyDescent="0.45">
      <c r="A16" s="1" t="s">
        <v>245</v>
      </c>
      <c r="B16" s="1"/>
      <c r="C16" s="1"/>
    </row>
    <row r="17" spans="1:6" ht="16.95" x14ac:dyDescent="0.45">
      <c r="A17" s="1"/>
      <c r="B17" s="1" t="s">
        <v>246</v>
      </c>
      <c r="C17" s="1"/>
    </row>
    <row r="20" spans="1:6" x14ac:dyDescent="0.4">
      <c r="A20" s="4" t="s">
        <v>3</v>
      </c>
      <c r="B20" s="4" t="s">
        <v>226</v>
      </c>
      <c r="C20" s="4" t="s">
        <v>227</v>
      </c>
      <c r="D20" s="4" t="s">
        <v>228</v>
      </c>
      <c r="E20" s="4" t="s">
        <v>229</v>
      </c>
      <c r="F20" s="4" t="s">
        <v>162</v>
      </c>
    </row>
    <row r="21" spans="1:6" x14ac:dyDescent="0.4">
      <c r="A21" s="4" t="s">
        <v>233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4">
      <c r="A22" s="4" t="s">
        <v>234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4">
      <c r="A23" s="4" t="s">
        <v>236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5" workbookViewId="0">
      <selection activeCell="G32" sqref="G32"/>
    </sheetView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3" t="s">
        <v>50</v>
      </c>
      <c r="L2" s="13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8"/>
      <c r="G3" s="4" t="s">
        <v>44</v>
      </c>
      <c r="H3" s="4" t="s">
        <v>45</v>
      </c>
      <c r="I3" s="6">
        <v>6100</v>
      </c>
      <c r="J3" s="6">
        <v>240000</v>
      </c>
      <c r="K3" s="14">
        <f>SUMIF(G3:G11,"다이어리",J3:J11)/SUM(J3:J11)</f>
        <v>0.35658914728682173</v>
      </c>
      <c r="L3" s="14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239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TRIM(LEFT(G15,3))</f>
        <v>cd</v>
      </c>
      <c r="I15" s="4" t="e">
        <f ca="1">IFS(RIGHT(G15,1)="a","고급형",RIGHT(G15,1)="b","중급형",RIGHT(G15,1)="c","보급형")</f>
        <v>#NAME?</v>
      </c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0">TRIM(LEFT(G16,3))</f>
        <v>cd</v>
      </c>
      <c r="I16" s="4" t="e">
        <f t="shared" ref="I16:I23" ca="1" si="1">IFS(RIGHT(G16,1)="a","고급형",RIGHT(G16,1)="b","중급형",RIGHT(G16,1)="c","보급형")</f>
        <v>#NAME?</v>
      </c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240</v>
      </c>
      <c r="H17" s="4" t="str">
        <f t="shared" si="0"/>
        <v>cd</v>
      </c>
      <c r="I17" s="4" t="e">
        <f t="shared" ca="1" si="1"/>
        <v>#NAME?</v>
      </c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0"/>
        <v>ssd</v>
      </c>
      <c r="I18" s="4" t="e">
        <f t="shared" ca="1" si="1"/>
        <v>#NAME?</v>
      </c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0"/>
        <v>ssd</v>
      </c>
      <c r="I19" s="4" t="e">
        <f t="shared" ca="1" si="1"/>
        <v>#NAME?</v>
      </c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241</v>
      </c>
      <c r="H20" s="4" t="str">
        <f t="shared" si="0"/>
        <v>ssd</v>
      </c>
      <c r="I20" s="4" t="e">
        <f t="shared" ca="1" si="1"/>
        <v>#NAME?</v>
      </c>
      <c r="J20" s="4">
        <v>60</v>
      </c>
      <c r="K20" s="6">
        <v>500</v>
      </c>
    </row>
    <row r="21" spans="1:11" ht="16.95" x14ac:dyDescent="0.45">
      <c r="A21" s="1"/>
      <c r="B21" s="1"/>
      <c r="C21" s="1"/>
      <c r="D21" s="1"/>
      <c r="G21" s="4" t="s">
        <v>58</v>
      </c>
      <c r="H21" s="4" t="str">
        <f t="shared" si="0"/>
        <v>cpu</v>
      </c>
      <c r="I21" s="4" t="e">
        <f t="shared" ca="1" si="1"/>
        <v>#NAME?</v>
      </c>
      <c r="J21" s="4">
        <v>25</v>
      </c>
      <c r="K21" s="6">
        <v>1200</v>
      </c>
    </row>
    <row r="22" spans="1:11" x14ac:dyDescent="0.4">
      <c r="A22" s="13" t="s">
        <v>37</v>
      </c>
      <c r="B22" s="13"/>
      <c r="C22" s="4" t="str">
        <f>VLOOKUP(DMAX(A12:D20,2,A12:A13),B13:D20,3,FALSE)</f>
        <v>박민수</v>
      </c>
      <c r="D22" s="1"/>
      <c r="G22" s="4" t="s">
        <v>59</v>
      </c>
      <c r="H22" s="4" t="str">
        <f t="shared" si="0"/>
        <v>cpu</v>
      </c>
      <c r="I22" s="4" t="e">
        <f t="shared" ca="1" si="1"/>
        <v>#NAME?</v>
      </c>
      <c r="J22" s="4">
        <v>54</v>
      </c>
      <c r="K22" s="6">
        <v>800</v>
      </c>
    </row>
    <row r="23" spans="1:11" ht="16.95" x14ac:dyDescent="0.45">
      <c r="G23" s="4" t="s">
        <v>60</v>
      </c>
      <c r="H23" s="4" t="str">
        <f t="shared" si="0"/>
        <v>cpu</v>
      </c>
      <c r="I23" s="4" t="e">
        <f t="shared" ca="1" si="1"/>
        <v>#NAME?</v>
      </c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172</v>
      </c>
    </row>
    <row r="26" spans="1:11" x14ac:dyDescent="0.4">
      <c r="A26" s="15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16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15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16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15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16"/>
      <c r="B31" s="4" t="s">
        <v>71</v>
      </c>
      <c r="C31" s="4">
        <v>556</v>
      </c>
      <c r="D31" s="4">
        <v>556</v>
      </c>
      <c r="E31" s="4">
        <v>220</v>
      </c>
      <c r="G31" s="4">
        <f>ROUND(DMAX(A25:E37,3,B25:B26)-DMIN(A25:E37,3,B25:B26),-1)</f>
        <v>670</v>
      </c>
    </row>
    <row r="32" spans="1:11" x14ac:dyDescent="0.4">
      <c r="A32" s="15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16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15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16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15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16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19" sqref="A19:C21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17" t="s">
        <v>122</v>
      </c>
      <c r="B1" s="17"/>
      <c r="C1" s="17"/>
      <c r="D1" s="17"/>
      <c r="F1" s="17" t="s">
        <v>123</v>
      </c>
      <c r="G1" s="17"/>
      <c r="H1" s="17"/>
      <c r="I1" s="17"/>
    </row>
    <row r="2" spans="1:9" x14ac:dyDescent="0.4">
      <c r="A2" s="4" t="s">
        <v>124</v>
      </c>
      <c r="B2" s="4" t="s">
        <v>19</v>
      </c>
      <c r="C2" s="4" t="s">
        <v>125</v>
      </c>
      <c r="D2" s="4" t="s">
        <v>126</v>
      </c>
      <c r="F2" s="4" t="s">
        <v>124</v>
      </c>
      <c r="G2" s="4" t="s">
        <v>19</v>
      </c>
      <c r="H2" s="4" t="s">
        <v>125</v>
      </c>
      <c r="I2" s="4" t="s">
        <v>126</v>
      </c>
    </row>
    <row r="3" spans="1:9" x14ac:dyDescent="0.4">
      <c r="A3" s="4" t="s">
        <v>127</v>
      </c>
      <c r="B3" s="4" t="s">
        <v>128</v>
      </c>
      <c r="C3" s="4">
        <v>80</v>
      </c>
      <c r="D3" s="4">
        <v>88</v>
      </c>
      <c r="F3" s="4" t="s">
        <v>127</v>
      </c>
      <c r="G3" s="4" t="s">
        <v>128</v>
      </c>
      <c r="H3" s="4">
        <v>95</v>
      </c>
      <c r="I3" s="4">
        <v>92</v>
      </c>
    </row>
    <row r="4" spans="1:9" x14ac:dyDescent="0.4">
      <c r="A4" s="4" t="s">
        <v>129</v>
      </c>
      <c r="B4" s="4" t="s">
        <v>130</v>
      </c>
      <c r="C4" s="4">
        <v>55</v>
      </c>
      <c r="D4" s="4">
        <v>74</v>
      </c>
      <c r="F4" s="4" t="s">
        <v>129</v>
      </c>
      <c r="G4" s="4" t="s">
        <v>130</v>
      </c>
      <c r="H4" s="4">
        <v>70</v>
      </c>
      <c r="I4" s="4">
        <v>98</v>
      </c>
    </row>
    <row r="5" spans="1:9" x14ac:dyDescent="0.4">
      <c r="A5" s="4" t="s">
        <v>131</v>
      </c>
      <c r="B5" s="4" t="s">
        <v>132</v>
      </c>
      <c r="C5" s="4">
        <v>90</v>
      </c>
      <c r="D5" s="4">
        <v>98</v>
      </c>
      <c r="F5" s="4" t="s">
        <v>131</v>
      </c>
      <c r="G5" s="4" t="s">
        <v>132</v>
      </c>
      <c r="H5" s="4">
        <v>70</v>
      </c>
      <c r="I5" s="4">
        <v>82</v>
      </c>
    </row>
    <row r="6" spans="1:9" x14ac:dyDescent="0.4">
      <c r="A6" s="4" t="s">
        <v>133</v>
      </c>
      <c r="B6" s="4" t="s">
        <v>134</v>
      </c>
      <c r="C6" s="4">
        <v>80</v>
      </c>
      <c r="D6" s="4">
        <v>87</v>
      </c>
      <c r="F6" s="4" t="s">
        <v>133</v>
      </c>
      <c r="G6" s="4" t="s">
        <v>134</v>
      </c>
      <c r="H6" s="4">
        <v>90</v>
      </c>
      <c r="I6" s="4">
        <v>74</v>
      </c>
    </row>
    <row r="7" spans="1:9" x14ac:dyDescent="0.4">
      <c r="A7" s="4" t="s">
        <v>135</v>
      </c>
      <c r="B7" s="4" t="s">
        <v>136</v>
      </c>
      <c r="C7" s="4">
        <v>75</v>
      </c>
      <c r="D7" s="4">
        <v>68</v>
      </c>
      <c r="F7" s="4" t="s">
        <v>135</v>
      </c>
      <c r="G7" s="4" t="s">
        <v>136</v>
      </c>
      <c r="H7" s="4">
        <v>85</v>
      </c>
      <c r="I7" s="4">
        <v>92</v>
      </c>
    </row>
    <row r="8" spans="1:9" x14ac:dyDescent="0.4">
      <c r="A8" s="4" t="s">
        <v>137</v>
      </c>
      <c r="B8" s="4" t="s">
        <v>138</v>
      </c>
      <c r="C8" s="4">
        <v>70</v>
      </c>
      <c r="D8" s="4">
        <v>87</v>
      </c>
      <c r="F8" s="4" t="s">
        <v>137</v>
      </c>
      <c r="G8" s="4" t="s">
        <v>138</v>
      </c>
      <c r="H8" s="4">
        <v>78</v>
      </c>
      <c r="I8" s="4">
        <v>78</v>
      </c>
    </row>
    <row r="9" spans="1:9" x14ac:dyDescent="0.4">
      <c r="A9" s="4" t="s">
        <v>139</v>
      </c>
      <c r="B9" s="4" t="s">
        <v>140</v>
      </c>
      <c r="C9" s="4">
        <v>85</v>
      </c>
      <c r="D9" s="4">
        <v>90</v>
      </c>
      <c r="F9" s="4" t="s">
        <v>139</v>
      </c>
      <c r="G9" s="4" t="s">
        <v>140</v>
      </c>
      <c r="H9" s="4">
        <v>88</v>
      </c>
      <c r="I9" s="4">
        <v>80</v>
      </c>
    </row>
    <row r="10" spans="1:9" x14ac:dyDescent="0.4">
      <c r="A10" s="4" t="s">
        <v>141</v>
      </c>
      <c r="B10" s="4" t="s">
        <v>142</v>
      </c>
      <c r="C10" s="4">
        <v>90</v>
      </c>
      <c r="D10" s="4">
        <v>78</v>
      </c>
      <c r="F10" s="4" t="s">
        <v>141</v>
      </c>
      <c r="G10" s="4" t="s">
        <v>142</v>
      </c>
      <c r="H10" s="4">
        <v>89</v>
      </c>
      <c r="I10" s="4">
        <v>99</v>
      </c>
    </row>
    <row r="11" spans="1:9" x14ac:dyDescent="0.4">
      <c r="A11" s="4" t="s">
        <v>143</v>
      </c>
      <c r="B11" s="4" t="s">
        <v>144</v>
      </c>
      <c r="C11" s="4">
        <v>95</v>
      </c>
      <c r="D11" s="4">
        <v>87</v>
      </c>
      <c r="F11" s="4" t="s">
        <v>143</v>
      </c>
      <c r="G11" s="4" t="s">
        <v>144</v>
      </c>
      <c r="H11" s="4">
        <v>97</v>
      </c>
      <c r="I11" s="4">
        <v>90</v>
      </c>
    </row>
    <row r="12" spans="1:9" x14ac:dyDescent="0.4">
      <c r="A12" s="4" t="s">
        <v>145</v>
      </c>
      <c r="B12" s="4" t="s">
        <v>146</v>
      </c>
      <c r="C12" s="4">
        <v>88</v>
      </c>
      <c r="D12" s="4">
        <v>90</v>
      </c>
      <c r="F12" s="4" t="s">
        <v>145</v>
      </c>
      <c r="G12" s="4" t="s">
        <v>146</v>
      </c>
      <c r="H12" s="4">
        <v>90</v>
      </c>
      <c r="I12" s="4">
        <v>84</v>
      </c>
    </row>
    <row r="13" spans="1:9" x14ac:dyDescent="0.4">
      <c r="A13" s="4" t="s">
        <v>147</v>
      </c>
      <c r="B13" s="4" t="s">
        <v>148</v>
      </c>
      <c r="C13" s="4">
        <v>78</v>
      </c>
      <c r="D13" s="4">
        <v>94</v>
      </c>
      <c r="F13" s="4" t="s">
        <v>147</v>
      </c>
      <c r="G13" s="4" t="s">
        <v>148</v>
      </c>
      <c r="H13" s="4">
        <v>85</v>
      </c>
      <c r="I13" s="4">
        <v>94</v>
      </c>
    </row>
    <row r="14" spans="1:9" x14ac:dyDescent="0.4">
      <c r="A14" s="4" t="s">
        <v>149</v>
      </c>
      <c r="B14" s="4" t="s">
        <v>150</v>
      </c>
      <c r="C14" s="4">
        <v>83</v>
      </c>
      <c r="D14" s="4">
        <v>99</v>
      </c>
      <c r="F14" s="4" t="s">
        <v>149</v>
      </c>
      <c r="G14" s="4" t="s">
        <v>150</v>
      </c>
      <c r="H14" s="4">
        <v>85</v>
      </c>
      <c r="I14" s="4">
        <v>95</v>
      </c>
    </row>
    <row r="15" spans="1:9" x14ac:dyDescent="0.4">
      <c r="A15" s="4" t="s">
        <v>151</v>
      </c>
      <c r="B15" s="4" t="s">
        <v>152</v>
      </c>
      <c r="C15" s="4">
        <v>79</v>
      </c>
      <c r="D15" s="4">
        <v>88</v>
      </c>
      <c r="F15" s="4" t="s">
        <v>151</v>
      </c>
      <c r="G15" s="4" t="s">
        <v>152</v>
      </c>
      <c r="H15" s="4">
        <v>86</v>
      </c>
      <c r="I15" s="4">
        <v>90</v>
      </c>
    </row>
    <row r="18" spans="1:3" x14ac:dyDescent="0.4">
      <c r="A18" s="17" t="s">
        <v>153</v>
      </c>
      <c r="B18" s="17"/>
      <c r="C18" s="17"/>
    </row>
    <row r="19" spans="1:3" x14ac:dyDescent="0.4">
      <c r="A19" s="4" t="s">
        <v>154</v>
      </c>
      <c r="B19" s="4" t="s">
        <v>155</v>
      </c>
      <c r="C19" s="4" t="s">
        <v>156</v>
      </c>
    </row>
    <row r="20" spans="1:3" ht="16.95" x14ac:dyDescent="0.45">
      <c r="A20" s="4" t="s">
        <v>257</v>
      </c>
      <c r="B20" s="4">
        <v>87.5</v>
      </c>
      <c r="C20" s="4">
        <v>90</v>
      </c>
    </row>
    <row r="21" spans="1:3" ht="16.95" x14ac:dyDescent="0.45">
      <c r="A21" s="4" t="s">
        <v>258</v>
      </c>
      <c r="B21" s="4">
        <v>62.5</v>
      </c>
      <c r="C21" s="4">
        <v>86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workbookViewId="0">
      <selection activeCell="B22" sqref="B22"/>
    </sheetView>
  </sheetViews>
  <sheetFormatPr defaultRowHeight="17.399999999999999" x14ac:dyDescent="0.4"/>
  <cols>
    <col min="1" max="1" width="18.796875" customWidth="1"/>
    <col min="2" max="2" width="11.19921875" customWidth="1"/>
    <col min="3" max="4" width="8.5" customWidth="1"/>
    <col min="5" max="5" width="8.3984375" customWidth="1"/>
    <col min="6" max="6" width="10.296875" bestFit="1" customWidth="1"/>
    <col min="7" max="7" width="12.296875" bestFit="1" customWidth="1"/>
    <col min="8" max="8" width="14.8984375" bestFit="1" customWidth="1"/>
    <col min="9" max="9" width="16.8984375" bestFit="1" customWidth="1"/>
  </cols>
  <sheetData>
    <row r="1" spans="1:8" ht="21" x14ac:dyDescent="0.4">
      <c r="A1" s="12" t="s">
        <v>157</v>
      </c>
      <c r="B1" s="12"/>
      <c r="C1" s="12"/>
      <c r="D1" s="12"/>
      <c r="E1" s="12"/>
      <c r="F1" s="12"/>
      <c r="G1" s="12"/>
      <c r="H1" s="12"/>
    </row>
    <row r="3" spans="1:8" x14ac:dyDescent="0.4">
      <c r="A3" s="4" t="s">
        <v>53</v>
      </c>
      <c r="B3" s="4" t="s">
        <v>40</v>
      </c>
      <c r="C3" s="4" t="s">
        <v>158</v>
      </c>
      <c r="D3" s="4" t="s">
        <v>56</v>
      </c>
      <c r="E3" s="4" t="s">
        <v>159</v>
      </c>
      <c r="F3" s="4" t="s">
        <v>160</v>
      </c>
      <c r="G3" s="4" t="s">
        <v>161</v>
      </c>
      <c r="H3" s="4" t="s">
        <v>162</v>
      </c>
    </row>
    <row r="4" spans="1:8" x14ac:dyDescent="0.4">
      <c r="A4" s="4" t="s">
        <v>163</v>
      </c>
      <c r="B4" s="4" t="s">
        <v>164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165</v>
      </c>
      <c r="B5" s="4" t="s">
        <v>164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166</v>
      </c>
      <c r="B6" s="4" t="s">
        <v>167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168</v>
      </c>
      <c r="B7" s="4" t="s">
        <v>169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163</v>
      </c>
      <c r="B8" s="4" t="s">
        <v>164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170</v>
      </c>
      <c r="B9" s="4" t="s">
        <v>167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171</v>
      </c>
      <c r="B10" s="4" t="s">
        <v>169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165</v>
      </c>
      <c r="B11" s="4" t="s">
        <v>164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4">
      <c r="A14" s="32" t="s">
        <v>53</v>
      </c>
      <c r="B14" t="s">
        <v>247</v>
      </c>
    </row>
    <row r="16" spans="1:8" x14ac:dyDescent="0.4">
      <c r="B16" s="32" t="s">
        <v>249</v>
      </c>
    </row>
    <row r="17" spans="1:4" x14ac:dyDescent="0.4">
      <c r="A17" s="32" t="s">
        <v>248</v>
      </c>
      <c r="B17" t="s">
        <v>167</v>
      </c>
      <c r="C17" t="s">
        <v>169</v>
      </c>
      <c r="D17" t="s">
        <v>164</v>
      </c>
    </row>
    <row r="18" spans="1:4" x14ac:dyDescent="0.4">
      <c r="A18" s="33" t="s">
        <v>71</v>
      </c>
      <c r="B18" s="34"/>
      <c r="C18" s="34"/>
      <c r="D18" s="34"/>
    </row>
    <row r="19" spans="1:4" x14ac:dyDescent="0.4">
      <c r="A19" s="36" t="s">
        <v>250</v>
      </c>
      <c r="B19" s="34">
        <v>336</v>
      </c>
      <c r="C19" s="34">
        <v>80</v>
      </c>
      <c r="D19" s="34">
        <v>1220</v>
      </c>
    </row>
    <row r="20" spans="1:4" x14ac:dyDescent="0.4">
      <c r="A20" s="36" t="s">
        <v>252</v>
      </c>
      <c r="B20" s="34">
        <v>161280</v>
      </c>
      <c r="C20" s="34">
        <v>72000</v>
      </c>
      <c r="D20" s="34">
        <v>236680</v>
      </c>
    </row>
    <row r="21" spans="1:4" x14ac:dyDescent="0.4">
      <c r="A21" s="35" t="s">
        <v>70</v>
      </c>
      <c r="B21" s="34"/>
      <c r="C21" s="34"/>
      <c r="D21" s="34"/>
    </row>
    <row r="22" spans="1:4" x14ac:dyDescent="0.4">
      <c r="A22" s="36" t="s">
        <v>250</v>
      </c>
      <c r="B22" s="34">
        <v>870</v>
      </c>
      <c r="C22" s="34">
        <v>280</v>
      </c>
      <c r="D22" s="34">
        <v>521</v>
      </c>
    </row>
    <row r="23" spans="1:4" x14ac:dyDescent="0.4">
      <c r="A23" s="36" t="s">
        <v>252</v>
      </c>
      <c r="B23" s="34">
        <v>435000</v>
      </c>
      <c r="C23" s="34">
        <v>274400</v>
      </c>
      <c r="D23" s="34">
        <v>101074</v>
      </c>
    </row>
    <row r="24" spans="1:4" x14ac:dyDescent="0.4">
      <c r="A24" s="33" t="s">
        <v>251</v>
      </c>
      <c r="B24" s="34">
        <v>870</v>
      </c>
      <c r="C24" s="34">
        <v>280</v>
      </c>
      <c r="D24" s="34">
        <v>1220</v>
      </c>
    </row>
    <row r="25" spans="1:4" x14ac:dyDescent="0.4">
      <c r="A25" s="33" t="s">
        <v>253</v>
      </c>
      <c r="B25" s="34">
        <v>435000</v>
      </c>
      <c r="C25" s="34">
        <v>274400</v>
      </c>
      <c r="D25" s="34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2"/>
  <sheetViews>
    <sheetView showGridLines="0" workbookViewId="0">
      <selection activeCell="F3" sqref="F3"/>
    </sheetView>
  </sheetViews>
  <sheetFormatPr defaultRowHeight="17.399999999999999" outlineLevelRow="1" outlineLevelCol="1" x14ac:dyDescent="0.4"/>
  <cols>
    <col min="3" max="3" width="6.5" customWidth="1"/>
    <col min="4" max="6" width="10.69921875" bestFit="1" customWidth="1" outlineLevel="1"/>
  </cols>
  <sheetData>
    <row r="1" spans="2:6" ht="18" thickBot="1" x14ac:dyDescent="0.45"/>
    <row r="2" spans="2:6" x14ac:dyDescent="0.4">
      <c r="B2" s="41" t="s">
        <v>262</v>
      </c>
      <c r="C2" s="42"/>
      <c r="D2" s="48"/>
      <c r="E2" s="48"/>
      <c r="F2" s="48"/>
    </row>
    <row r="3" spans="2:6" collapsed="1" x14ac:dyDescent="0.4">
      <c r="B3" s="40"/>
      <c r="C3" s="40"/>
      <c r="D3" s="49" t="s">
        <v>264</v>
      </c>
      <c r="E3" s="49" t="s">
        <v>255</v>
      </c>
      <c r="F3" s="49" t="s">
        <v>256</v>
      </c>
    </row>
    <row r="4" spans="2:6" ht="46.8" hidden="1" outlineLevel="1" x14ac:dyDescent="0.4">
      <c r="B4" s="44"/>
      <c r="C4" s="44"/>
      <c r="D4" s="38"/>
      <c r="E4" s="51" t="s">
        <v>261</v>
      </c>
      <c r="F4" s="51" t="s">
        <v>261</v>
      </c>
    </row>
    <row r="5" spans="2:6" x14ac:dyDescent="0.4">
      <c r="B5" s="45" t="s">
        <v>263</v>
      </c>
      <c r="C5" s="46"/>
      <c r="D5" s="43"/>
      <c r="E5" s="43"/>
      <c r="F5" s="43"/>
    </row>
    <row r="6" spans="2:6" outlineLevel="1" x14ac:dyDescent="0.4">
      <c r="B6" s="44"/>
      <c r="C6" s="44" t="s">
        <v>259</v>
      </c>
      <c r="D6" s="38">
        <v>450</v>
      </c>
      <c r="E6" s="50">
        <v>450</v>
      </c>
      <c r="F6" s="50">
        <v>250</v>
      </c>
    </row>
    <row r="7" spans="2:6" outlineLevel="1" x14ac:dyDescent="0.4">
      <c r="B7" s="44"/>
      <c r="C7" s="44" t="s">
        <v>260</v>
      </c>
      <c r="D7" s="38">
        <v>680</v>
      </c>
      <c r="E7" s="50">
        <v>680</v>
      </c>
      <c r="F7" s="50">
        <v>480</v>
      </c>
    </row>
    <row r="8" spans="2:6" x14ac:dyDescent="0.4">
      <c r="B8" s="45" t="s">
        <v>265</v>
      </c>
      <c r="C8" s="46"/>
      <c r="D8" s="43"/>
      <c r="E8" s="43"/>
      <c r="F8" s="43"/>
    </row>
    <row r="9" spans="2:6" ht="18" outlineLevel="1" thickBot="1" x14ac:dyDescent="0.45">
      <c r="B9" s="47"/>
      <c r="C9" s="47" t="s">
        <v>254</v>
      </c>
      <c r="D9" s="39">
        <v>2601830</v>
      </c>
      <c r="E9" s="39">
        <v>2601830</v>
      </c>
      <c r="F9" s="39">
        <v>1664830</v>
      </c>
    </row>
    <row r="10" spans="2:6" x14ac:dyDescent="0.4">
      <c r="B10" t="s">
        <v>266</v>
      </c>
    </row>
    <row r="11" spans="2:6" x14ac:dyDescent="0.4">
      <c r="B11" t="s">
        <v>267</v>
      </c>
    </row>
    <row r="12" spans="2:6" x14ac:dyDescent="0.4">
      <c r="B12" t="s">
        <v>268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7" sqref="E17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12" t="s">
        <v>173</v>
      </c>
      <c r="B1" s="12"/>
      <c r="C1" s="12"/>
      <c r="D1" s="12"/>
      <c r="E1" s="12"/>
    </row>
    <row r="3" spans="1:5" x14ac:dyDescent="0.4">
      <c r="A3" s="4" t="s">
        <v>53</v>
      </c>
      <c r="B3" s="4" t="s">
        <v>174</v>
      </c>
      <c r="C3" s="4" t="s">
        <v>175</v>
      </c>
      <c r="D3" s="4" t="s">
        <v>176</v>
      </c>
      <c r="E3" s="4" t="s">
        <v>161</v>
      </c>
    </row>
    <row r="4" spans="1:5" x14ac:dyDescent="0.4">
      <c r="A4" s="4" t="s">
        <v>177</v>
      </c>
      <c r="B4" s="4" t="s">
        <v>178</v>
      </c>
      <c r="C4" s="4">
        <v>170</v>
      </c>
      <c r="D4" s="4">
        <v>5</v>
      </c>
      <c r="E4" s="6">
        <f>(C4-D4)*VLOOKUP(A4,$A$20:$B$21,2)</f>
        <v>74250</v>
      </c>
    </row>
    <row r="5" spans="1:5" x14ac:dyDescent="0.4">
      <c r="A5" s="4" t="s">
        <v>179</v>
      </c>
      <c r="B5" s="4" t="s">
        <v>180</v>
      </c>
      <c r="C5" s="4">
        <v>278</v>
      </c>
      <c r="D5" s="4">
        <v>4</v>
      </c>
      <c r="E5" s="6">
        <f t="shared" ref="E5:E16" si="0">(C5-D5)*VLOOKUP(A5,$A$20:$B$21,2)</f>
        <v>186320</v>
      </c>
    </row>
    <row r="6" spans="1:5" x14ac:dyDescent="0.4">
      <c r="A6" s="4" t="s">
        <v>177</v>
      </c>
      <c r="B6" s="4" t="s">
        <v>180</v>
      </c>
      <c r="C6" s="4">
        <v>349</v>
      </c>
      <c r="D6" s="4">
        <v>1</v>
      </c>
      <c r="E6" s="6">
        <f t="shared" si="0"/>
        <v>156600</v>
      </c>
    </row>
    <row r="7" spans="1:5" x14ac:dyDescent="0.4">
      <c r="A7" s="4" t="s">
        <v>179</v>
      </c>
      <c r="B7" s="4" t="s">
        <v>178</v>
      </c>
      <c r="C7" s="4">
        <v>321</v>
      </c>
      <c r="D7" s="4">
        <v>7</v>
      </c>
      <c r="E7" s="6">
        <f t="shared" si="0"/>
        <v>213520</v>
      </c>
    </row>
    <row r="8" spans="1:5" x14ac:dyDescent="0.4">
      <c r="A8" s="4" t="s">
        <v>177</v>
      </c>
      <c r="B8" s="4" t="s">
        <v>178</v>
      </c>
      <c r="C8" s="4">
        <v>546</v>
      </c>
      <c r="D8" s="4">
        <v>8</v>
      </c>
      <c r="E8" s="6">
        <f t="shared" si="0"/>
        <v>242100</v>
      </c>
    </row>
    <row r="9" spans="1:5" x14ac:dyDescent="0.4">
      <c r="A9" s="4" t="s">
        <v>177</v>
      </c>
      <c r="B9" s="4" t="s">
        <v>180</v>
      </c>
      <c r="C9" s="4">
        <v>246</v>
      </c>
      <c r="D9" s="4">
        <v>2</v>
      </c>
      <c r="E9" s="6">
        <f t="shared" si="0"/>
        <v>109800</v>
      </c>
    </row>
    <row r="10" spans="1:5" x14ac:dyDescent="0.4">
      <c r="A10" s="4" t="s">
        <v>179</v>
      </c>
      <c r="B10" s="4" t="s">
        <v>180</v>
      </c>
      <c r="C10" s="4">
        <v>531</v>
      </c>
      <c r="D10" s="4">
        <v>5</v>
      </c>
      <c r="E10" s="6">
        <f t="shared" si="0"/>
        <v>357680</v>
      </c>
    </row>
    <row r="11" spans="1:5" x14ac:dyDescent="0.4">
      <c r="A11" s="4" t="s">
        <v>177</v>
      </c>
      <c r="B11" s="4" t="s">
        <v>180</v>
      </c>
      <c r="C11" s="4">
        <v>521</v>
      </c>
      <c r="D11" s="4">
        <v>3</v>
      </c>
      <c r="E11" s="6">
        <f t="shared" si="0"/>
        <v>233100</v>
      </c>
    </row>
    <row r="12" spans="1:5" x14ac:dyDescent="0.4">
      <c r="A12" s="4" t="s">
        <v>177</v>
      </c>
      <c r="B12" s="4" t="s">
        <v>178</v>
      </c>
      <c r="C12" s="4">
        <v>321</v>
      </c>
      <c r="D12" s="4">
        <v>7</v>
      </c>
      <c r="E12" s="6">
        <f t="shared" si="0"/>
        <v>141300</v>
      </c>
    </row>
    <row r="13" spans="1:5" x14ac:dyDescent="0.4">
      <c r="A13" s="4" t="s">
        <v>179</v>
      </c>
      <c r="B13" s="4" t="s">
        <v>178</v>
      </c>
      <c r="C13" s="4">
        <v>279</v>
      </c>
      <c r="D13" s="4">
        <v>5</v>
      </c>
      <c r="E13" s="6">
        <f t="shared" si="0"/>
        <v>186320</v>
      </c>
    </row>
    <row r="14" spans="1:5" x14ac:dyDescent="0.4">
      <c r="A14" s="4" t="s">
        <v>179</v>
      </c>
      <c r="B14" s="4" t="s">
        <v>178</v>
      </c>
      <c r="C14" s="4">
        <v>391</v>
      </c>
      <c r="D14" s="4">
        <v>3</v>
      </c>
      <c r="E14" s="6">
        <f t="shared" si="0"/>
        <v>263840</v>
      </c>
    </row>
    <row r="15" spans="1:5" x14ac:dyDescent="0.4">
      <c r="A15" s="4" t="s">
        <v>179</v>
      </c>
      <c r="B15" s="4" t="s">
        <v>180</v>
      </c>
      <c r="C15" s="4">
        <v>372</v>
      </c>
      <c r="D15" s="4">
        <v>2</v>
      </c>
      <c r="E15" s="6">
        <f t="shared" si="0"/>
        <v>251600</v>
      </c>
    </row>
    <row r="16" spans="1:5" x14ac:dyDescent="0.4">
      <c r="A16" s="4" t="s">
        <v>177</v>
      </c>
      <c r="B16" s="4" t="s">
        <v>180</v>
      </c>
      <c r="C16" s="4">
        <v>419</v>
      </c>
      <c r="D16" s="4">
        <v>7</v>
      </c>
      <c r="E16" s="6">
        <f t="shared" si="0"/>
        <v>185400</v>
      </c>
    </row>
    <row r="17" spans="1:5" x14ac:dyDescent="0.4">
      <c r="A17" s="18" t="s">
        <v>181</v>
      </c>
      <c r="B17" s="19"/>
      <c r="C17" s="19"/>
      <c r="D17" s="20"/>
      <c r="E17" s="9">
        <f>SUM(E4:E16)</f>
        <v>2601830</v>
      </c>
    </row>
    <row r="19" spans="1:5" x14ac:dyDescent="0.4">
      <c r="A19" s="18" t="s">
        <v>182</v>
      </c>
      <c r="B19" s="20"/>
    </row>
    <row r="20" spans="1:5" ht="16.95" x14ac:dyDescent="0.45">
      <c r="A20" s="4" t="s">
        <v>183</v>
      </c>
      <c r="B20" s="4">
        <v>450</v>
      </c>
    </row>
    <row r="21" spans="1:5" ht="16.95" x14ac:dyDescent="0.45">
      <c r="A21" s="4" t="s">
        <v>184</v>
      </c>
      <c r="B21" s="4">
        <v>680</v>
      </c>
    </row>
  </sheetData>
  <scenarios current="1" sqref="E17">
    <scenario name="단가인상" locked="1" count="2" user="홍온주" comment="만든 사람 홍온주 날짜 2025-10-29">
      <inputCells r="B20" val="450"/>
      <inputCells r="B21" val="680"/>
    </scenario>
    <scenario name="단가인하" locked="1" count="2" user="홍온주" comment="만든 사람 홍온주 날짜 2025-10-29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홍온주</cp:lastModifiedBy>
  <cp:lastPrinted>2025-10-29T09:55:31Z</cp:lastPrinted>
  <dcterms:created xsi:type="dcterms:W3CDTF">2023-04-27T08:01:32Z</dcterms:created>
  <dcterms:modified xsi:type="dcterms:W3CDTF">2025-10-29T10:54:21Z</dcterms:modified>
</cp:coreProperties>
</file>