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IDM\Compressed\2026_컴활1급실기_기본서(20250807)\2026기본서_컴활1급실기\01 엑셀\03 기본모의고사\"/>
    </mc:Choice>
  </mc:AlternateContent>
  <xr:revisionPtr revIDLastSave="0" documentId="13_ncr:1_{8C8F9E0D-862D-413B-AAAF-13492B474F48}" xr6:coauthVersionLast="47" xr6:coauthVersionMax="47" xr10:uidLastSave="{00000000-0000-0000-0000-000000000000}"/>
  <bookViews>
    <workbookView xWindow="-98" yWindow="-98" windowWidth="21795" windowHeight="13695" tabRatio="791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9" r:id="rId4"/>
    <sheet name="분석작업-1" sheetId="3" r:id="rId5"/>
    <sheet name="시나리오 요약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eta.SUM" hidden="1" xlm="1">#NAME?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2" l="1" a="1"/>
  <c r="C30" i="2" s="1"/>
  <c r="D30" i="2" a="1"/>
  <c r="D30" i="2"/>
  <c r="E30" i="2" a="1"/>
  <c r="E30" i="2" s="1"/>
  <c r="C31" i="2" a="1"/>
  <c r="C31" i="2" s="1"/>
  <c r="D31" i="2" a="1"/>
  <c r="D31" i="2" s="1"/>
  <c r="E31" i="2" a="1"/>
  <c r="E31" i="2" s="1"/>
  <c r="C32" i="2" a="1"/>
  <c r="C32" i="2" s="1"/>
  <c r="D32" i="2" a="1"/>
  <c r="D32" i="2" s="1"/>
  <c r="E32" i="2" a="1"/>
  <c r="E32" i="2" s="1"/>
  <c r="B31" i="2" a="1"/>
  <c r="B31" i="2" s="1"/>
  <c r="B32" i="2" a="1"/>
  <c r="B32" i="2" s="1"/>
  <c r="B30" i="2" a="1"/>
  <c r="B30" i="2" s="1"/>
  <c r="G13" i="2"/>
  <c r="G14" i="2"/>
  <c r="G20" i="2"/>
  <c r="G21" i="2"/>
  <c r="G10" i="2"/>
  <c r="G19" i="2"/>
  <c r="G15" i="2"/>
  <c r="G16" i="2"/>
  <c r="G22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C4" i="2"/>
  <c r="C5" i="2"/>
  <c r="C3" i="2"/>
  <c r="B4" i="2" a="1"/>
  <c r="B4" i="2" s="1"/>
  <c r="B5" i="2" a="1"/>
  <c r="B5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H12" i="2" a="1"/>
  <c r="H21" i="2" a="1"/>
  <c r="H22" i="2" a="1"/>
  <c r="H15" i="2" a="1"/>
  <c r="H11" i="2" a="1"/>
  <c r="H13" i="2" a="1"/>
  <c r="H17" i="2" a="1"/>
  <c r="H14" i="2" a="1"/>
  <c r="H16" i="2" a="1"/>
  <c r="H19" i="2" a="1"/>
  <c r="H20" i="2" a="1"/>
  <c r="H10" i="2" a="1"/>
  <c r="G17" i="2" l="1"/>
  <c r="G12" i="2"/>
  <c r="G11" i="2"/>
  <c r="H20" i="2"/>
  <c r="H19" i="2"/>
  <c r="H16" i="2"/>
  <c r="H14" i="2"/>
  <c r="H17" i="2"/>
  <c r="H13" i="2"/>
  <c r="H11" i="2"/>
  <c r="H15" i="2"/>
  <c r="H22" i="2"/>
  <c r="H21" i="2"/>
  <c r="H12" i="2"/>
  <c r="H10" i="2"/>
  <c r="E12" i="4"/>
  <c r="H18" i="2" a="1"/>
  <c r="H23" i="2" a="1"/>
  <c r="H24" i="2" a="1"/>
  <c r="H24" i="2" l="1"/>
  <c r="H23" i="2"/>
  <c r="H18" i="2"/>
  <c r="G24" i="2"/>
  <c r="G23" i="2"/>
  <c r="G18" i="2"/>
  <c r="H25" i="2" a="1"/>
  <c r="H25" i="2" l="1"/>
  <c r="G2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074A147-BCCF-48C4-A6AC-9F7300BD2B17}" name="MS Access Database_Query" type="1" refreshedVersion="8" background="1">
    <dbPr connection="DSN=MS Access Database;DBQ=D:\IDM\Compressed\2026_컴활1급실기_기본서(20250807)\2026기본서_컴활1급실기\01 엑셀\03 기본모의고사\사원관리.accdb;DefaultDir=D:\IDM\Compressed\2026_컴활1급실기_기본서(20250807)\2026기본서_컴활1급실기\01 엑셀\03 기본모의고사;DriverId=25;FIL=MS Access;MaxBufferSize=2048;PageTimeout=5;" command="SELECT 사원명부.이름, 사원명부.입사일, 사원명부.부서, 사원명부.직위, 사원명부.기본급_x000d__x000a_FROM 사원명부 사원명부_x000d__x000a_WHERE (사원명부.입사일&gt;={ts '2021-02-17 00:00:00'} And 사원명부.입사일&lt;={ts '2021-11-11 00:00:00'}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<sst xmlns="http://schemas.openxmlformats.org/spreadsheetml/2006/main" count="394" uniqueCount="160">
  <si>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</si>
  <si>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</si>
  <si>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</si>
  <si>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</si>
  <si>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</si>
  <si>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</si>
  <si>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</si>
  <si>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</si>
  <si>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</si>
  <si>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</si>
  <si>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</si>
  <si>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</si>
  <si>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</si>
  <si>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</si>
  <si>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</si>
  <si>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</si>
  <si>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</si>
  <si>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</si>
  <si>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</si>
  <si>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</si>
  <si>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</si>
  <si>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</si>
  <si>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</si>
  <si>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</si>
  <si>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</si>
  <si>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</si>
  <si>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</si>
  <si>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</si>
  <si>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</si>
  <si>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</si>
  <si>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</si>
  <si>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</si>
  <si>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</si>
  <si>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</si>
  <si>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</si>
  <si>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</si>
  <si>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</si>
  <si>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</si>
  <si>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</si>
  <si>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</si>
  <si>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</si>
  <si>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</si>
  <si>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</si>
  <si>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</si>
  <si>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</si>
  <si>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</si>
  <si>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</si>
  <si>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</si>
  <si>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</si>
  <si>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</si>
  <si>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</si>
  <si>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</si>
  <si>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</si>
  <si>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</si>
  <si>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</si>
  <si>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</si>
  <si>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</si>
  <si>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</si>
  <si>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</si>
  <si>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</si>
  <si>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</si>
  <si>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</si>
  <si>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</si>
  <si>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</si>
  <si>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</si>
  <si>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</si>
  <si>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</si>
  <si>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</si>
  <si>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</si>
  <si>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</si>
  <si>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</si>
  <si>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</si>
  <si>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</si>
  <si>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</si>
  <si>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</si>
  <si>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</si>
  <si>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</si>
  <si>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</si>
  <si>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</si>
  <si>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</si>
  <si>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</si>
  <si>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</si>
  <si>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</si>
  <si>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</si>
  <si>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</si>
  <si>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</si>
  <si>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</si>
  <si>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</si>
  <si>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</si>
  <si>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</si>
  <si>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</si>
  <si>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</si>
  <si>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</si>
  <si>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</si>
  <si>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</si>
  <si>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</si>
  <si>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</si>
  <si>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</si>
  <si>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</si>
  <si>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</si>
  <si>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</si>
  <si>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</si>
  <si>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</si>
  <si>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</si>
  <si>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</si>
  <si>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</si>
  <si>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</si>
  <si>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</si>
  <si>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</si>
  <si>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</si>
  <si>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</si>
  <si>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</si>
  <si>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</si>
  <si>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</si>
  <si>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</si>
  <si>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</si>
  <si>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</si>
  <si>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</si>
  <si>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</si>
  <si>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</si>
  <si>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</si>
  <si>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</si>
  <si>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</si>
  <si>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</si>
  <si>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</si>
  <si>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</si>
  <si>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</si>
  <si>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</si>
  <si>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</si>
  <si>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</si>
  <si>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</si>
  <si>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</si>
  <si>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</si>
  <si>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</si>
  <si>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기획부</t>
  </si>
  <si>
    <t>광고부</t>
  </si>
  <si>
    <t>유통부</t>
  </si>
  <si>
    <t>인사부</t>
  </si>
  <si>
    <t>판촉부</t>
  </si>
  <si>
    <t>대리</t>
  </si>
  <si>
    <t>주임</t>
  </si>
  <si>
    <t>합계 : 기본급</t>
  </si>
  <si>
    <t>직위</t>
  </si>
  <si>
    <t>값</t>
  </si>
  <si>
    <t>합계 : 상여금</t>
  </si>
  <si>
    <t>입사일</t>
  </si>
  <si>
    <t>기본급</t>
  </si>
  <si>
    <t>송명근</t>
  </si>
  <si>
    <t>$B$15</t>
  </si>
  <si>
    <t>$B$16</t>
  </si>
  <si>
    <t>$E$12</t>
  </si>
  <si>
    <t>단가 증가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</si>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</sst>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₩&quot;#,##0;[Red]\-&quot;₩&quot;#,##0"/>
    <numFmt numFmtId="177" formatCode="_-&quot;₩&quot;* #,##0_-;\-&quot;₩&quot;* #,##0_-;_-&quot;₩&quot;* &quot;-&quot;_-;_-@_-"/>
    <numFmt numFmtId="178" formatCode="_-* #,##0_-;\-* #,##0_-;_-* &quot;-&quot;_-;_-@_-"/>
    <numFmt numFmtId="179" formatCode="&quot;₩&quot;#,##0;&quot;-\&quot;#,##0"/>
    <numFmt numFmtId="180" formatCode="0&quot;이상&quot;"/>
    <numFmt numFmtId="181" formatCode="mm&quot;월&quot;\ dd&quot;일&quot;"/>
    <numFmt numFmtId="182" formatCode="#,##0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178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2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2" applyFont="1">
      <alignment vertical="center"/>
    </xf>
    <xf numFmtId="17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178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80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7" fontId="4" fillId="0" borderId="1" xfId="2" applyFont="1" applyFill="1" applyBorder="1" applyAlignment="1"/>
    <xf numFmtId="181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17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182" fontId="0" fillId="0" borderId="0" xfId="0" applyNumberFormat="1">
      <alignment vertical="center"/>
    </xf>
    <xf numFmtId="14" fontId="0" fillId="0" borderId="0" xfId="0" applyNumberFormat="1">
      <alignment vertical="center"/>
    </xf>
    <xf numFmtId="178" fontId="0" fillId="0" borderId="8" xfId="0" applyNumberFormat="1" applyBorder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>
      <alignment vertical="center"/>
    </xf>
    <xf numFmtId="0" fontId="14" fillId="0" borderId="0" xfId="0" applyFont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numFmt numFmtId="19" formatCode="yyyy/mm/dd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+mn-lt"/>
                <a:ea typeface="+mn-ea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tx>
                <c:rich>
                  <a:bodyPr/>
                  <a:lstStyle/>
                  <a:p>
                    <a:r>
                      <a:rPr lang="ko-KR" altLang="en-US"/>
                      <a:t>생산량</a:t>
                    </a:r>
                  </a:p>
                  <a:p>
                    <a:fld id="{311502ED-59E1-4E94-B382-E8533A8804E4}" type="CATEGORYNAME">
                      <a:rPr lang="ko-KR" altLang="en-US"/>
                      <a:pPr/>
                      <a:t>[범주 이름]</a:t>
                    </a:fld>
                    <a:endParaRPr lang="en-US" altLang="ko-KR" baseline="0"/>
                  </a:p>
                  <a:p>
                    <a:fld id="{8A5C7843-7682-4195-B376-9CD01168D2EF}" type="VALUE">
                      <a:rPr lang="en-US" altLang="ko-KR" baseline="0"/>
                      <a:pPr/>
                      <a:t>[값]</a:t>
                    </a:fld>
                    <a:endParaRPr lang="ko-KR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6DAB-4D6F-AAD5-EE00D028CF2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_-* #,##0_-;\-* #,##0_-;_-* "-"_-;_-@_-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_-* #,##0_-;\-* #,##0_-;_-* "-"_-;_-@_-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</xdr:rowOff>
    </xdr:from>
    <xdr:to>
      <xdr:col>8</xdr:col>
      <xdr:colOff>0</xdr:colOff>
      <xdr:row>28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123825</xdr:rowOff>
        </xdr:from>
        <xdr:to>
          <xdr:col>6</xdr:col>
          <xdr:colOff>519113</xdr:colOff>
          <xdr:row>2</xdr:row>
          <xdr:rowOff>19050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in Kwon" refreshedDate="45922.733642361112" backgroundQuery="1" createdVersion="8" refreshedVersion="8" minRefreshableVersion="3" recordCount="6" xr:uid="{EDF5E610-DE0E-46D9-A453-B8FB53BB1243}">
  <cacheSource type="external" connectionId="1"/>
  <cacheFields count="6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상여금" numFmtId="0" formula=" ROUND(기본급*0.15,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522E1F-7958-48B6-B839-0CCF9865E5C4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>
  <location ref="A4:E11" firstHeaderRow="1" firstDataRow="3" firstDataCol="1" rowPageCount="1" colPageCount="1"/>
  <pivotFields count="6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/>
    <pivotField axis="axisRow" compact="0" outline="0" showAll="0" sortType="descending">
      <items count="6">
        <item x="4"/>
        <item x="2"/>
        <item x="3"/>
        <item x="1"/>
        <item x="0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/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0" numFmtId="182"/>
    <dataField name="합계 : 상여금" fld="5" baseField="2" baseItem="0" numFmtId="18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1460BB-9ADA-4070-8ECB-B2F44DC0774E}" name="표1" displayName="표1" ref="A1:E2" totalsRowShown="0">
  <autoFilter ref="A1:E2" xr:uid="{AE1460BB-9ADA-4070-8ECB-B2F44DC0774E}"/>
  <tableColumns count="5">
    <tableColumn id="1" xr3:uid="{D5842E2C-1E87-48FD-8572-1AA99FDE63E4}" name="이름"/>
    <tableColumn id="2" xr3:uid="{A3F13AC2-9323-420C-8ACA-2EB185248EB6}" name="입사일" dataDxfId="0"/>
    <tableColumn id="3" xr3:uid="{678A5C66-4BCC-4E40-930E-7DDA97A82BBA}" name="부서"/>
    <tableColumn id="4" xr3:uid="{92AA5F07-E857-4B40-9483-741CEE89A5C9}" name="직위"/>
    <tableColumn id="5" xr3:uid="{A17D4A0A-A2B4-4F10-B392-9CE01E58F79C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topLeftCell="A19" workbookViewId="0">
      <selection activeCell="H40" sqref="H40"/>
    </sheetView>
  </sheetViews>
  <sheetFormatPr defaultRowHeight="16.899999999999999"/>
  <cols>
    <col min="1" max="1" width="9.25" bestFit="1" customWidth="1"/>
    <col min="2" max="2" width="6" bestFit="1" customWidth="1"/>
    <col min="3" max="3" width="13.25" bestFit="1" customWidth="1"/>
    <col min="4" max="4" width="7.375" bestFit="1" customWidth="1"/>
    <col min="5" max="5" width="5.5" bestFit="1" customWidth="1"/>
    <col min="6" max="6" width="10.875" bestFit="1" customWidth="1"/>
    <col min="7" max="7" width="14" bestFit="1" customWidth="1"/>
    <col min="8" max="8" width="12.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AND(LEFT(C3,2)="한솔",E3&gt;=AVERAGE($E$3:$E$30))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1" priority="1">
      <formula>ISEVEN(QUOTIENT(ROW(),3))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/>
  </sheetViews>
  <sheetFormatPr defaultRowHeight="16.899999999999999"/>
  <sheetData>
    <row r="1" spans="1:9">
      <c r="A1" t="s">
        <v>115</v>
      </c>
    </row>
    <row r="3" spans="1:9">
      <c r="A3" s="19" t="s">
        <v>116</v>
      </c>
      <c r="B3" s="19" t="s">
        <v>117</v>
      </c>
      <c r="C3" s="19" t="s">
        <v>118</v>
      </c>
      <c r="D3" s="19" t="s">
        <v>119</v>
      </c>
      <c r="E3" s="19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20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20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123825</xdr:rowOff>
              </from>
              <to>
                <xdr:col>6</xdr:col>
                <xdr:colOff>519113</xdr:colOff>
                <xdr:row>2</xdr:row>
                <xdr:rowOff>19050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topLeftCell="A19" zoomScaleNormal="100" workbookViewId="0">
      <selection activeCell="A31" sqref="A31"/>
    </sheetView>
  </sheetViews>
  <sheetFormatPr defaultRowHeight="16.899999999999999"/>
  <cols>
    <col min="1" max="1" width="9.25" bestFit="1" customWidth="1"/>
    <col min="2" max="2" width="5.5" bestFit="1" customWidth="1"/>
    <col min="3" max="3" width="15.125" bestFit="1" customWidth="1"/>
    <col min="4" max="4" width="7.625" customWidth="1"/>
    <col min="5" max="5" width="5.875" customWidth="1"/>
    <col min="6" max="6" width="8.75" customWidth="1"/>
    <col min="7" max="7" width="11" customWidth="1"/>
    <col min="8" max="8" width="9.6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 vertic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abSelected="1" topLeftCell="A10" workbookViewId="0">
      <selection activeCell="B30" sqref="B30:E32"/>
    </sheetView>
  </sheetViews>
  <sheetFormatPr defaultRowHeight="16.899999999999999"/>
  <cols>
    <col min="2" max="2" width="20.625" bestFit="1" customWidth="1"/>
    <col min="3" max="3" width="21.625" bestFit="1" customWidth="1"/>
    <col min="4" max="4" width="9.375" bestFit="1" customWidth="1"/>
    <col min="6" max="6" width="11" bestFit="1" customWidth="1"/>
    <col min="7" max="8" width="9" bestFit="1" customWidth="1"/>
    <col min="9" max="9" width="7.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LARGE(IF(($B$10:$B$25=A3)*((RIGHT($A$10:$A$25,1)="1")+(RIGHT($A$10:$A$25,1)="2")),$D$10:$D$25),2)</f>
        <v>15</v>
      </c>
      <c r="C3" s="5">
        <f>COUNTIFS($B$10:$B$25,A3,$D$10:$D$25,"&gt;=20")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LARGE(IF(($B$10:$B$25=A4)*((RIGHT($A$10:$A$25,1)="1")+(RIGHT($A$10:$A$25,1)="2")),$D$10:$D$25),2)</f>
        <v>18</v>
      </c>
      <c r="C4" s="5">
        <f t="shared" ref="C4:C5" si="0">COUNTIFS($B$10:$B$25,A4,$D$10:$D$25,"&gt;=20")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LARGE(IF(($B$10:$B$25=A5)*((RIGHT($A$10:$A$25,1)="1")+(RIGHT($A$10:$A$25,1)="2")),$D$10:$D$25),2)</f>
        <v>20</v>
      </c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SUBSTITUTE(A10,LEFT(A10,1),LEFT(B10,1))</f>
        <v>녹001</v>
      </c>
      <c r="D10" s="7">
        <v>38</v>
      </c>
      <c r="E10" s="8"/>
      <c r="F10" s="9">
        <v>0.1</v>
      </c>
      <c r="G10" s="8">
        <f>PRODUCT(D10:F10)</f>
        <v>3.8000000000000003</v>
      </c>
      <c r="H10" s="8" cm="1">
        <f t="array" ref="H10">fn생산단가(A10,E10)</f>
        <v>0</v>
      </c>
    </row>
    <row r="11" spans="1:9">
      <c r="A11" s="5" t="s">
        <v>51</v>
      </c>
      <c r="B11" s="5" t="s">
        <v>40</v>
      </c>
      <c r="C11" s="5" t="str">
        <f t="shared" ref="C11:C25" si="1">SUBSTITUTE(A11,LEFT(A11,1),LEFT(B11,1))</f>
        <v>카002</v>
      </c>
      <c r="D11" s="7">
        <v>26</v>
      </c>
      <c r="E11" s="8"/>
      <c r="F11" s="9">
        <v>0.08</v>
      </c>
      <c r="G11" s="8">
        <f t="shared" ref="G11:G25" si="2">PRODUCT(D11:F11)</f>
        <v>2.08</v>
      </c>
      <c r="H11" s="8" cm="1">
        <f t="array" ref="H11">fn생산단가(A11,E11)</f>
        <v>0</v>
      </c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/>
      <c r="F12" s="9">
        <v>0.08</v>
      </c>
      <c r="G12" s="8">
        <f t="shared" si="2"/>
        <v>1.6</v>
      </c>
      <c r="H12" s="8" cm="1">
        <f t="array" ref="H12">fn생산단가(A12,E12)</f>
        <v>0</v>
      </c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/>
      <c r="F13" s="9">
        <v>0.03</v>
      </c>
      <c r="G13" s="8">
        <f t="shared" si="2"/>
        <v>0.15</v>
      </c>
      <c r="H13" s="8" cm="1">
        <f t="array" ref="H13">fn생산단가(A13,E13)</f>
        <v>0</v>
      </c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/>
      <c r="F14" s="9">
        <v>0.03</v>
      </c>
      <c r="G14" s="8">
        <f t="shared" si="2"/>
        <v>0.15</v>
      </c>
      <c r="H14" s="8" cm="1">
        <f t="array" ref="H14">fn생산단가(A14,E14)</f>
        <v>0</v>
      </c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/>
      <c r="F15" s="9">
        <v>0.05</v>
      </c>
      <c r="G15" s="8">
        <f t="shared" si="2"/>
        <v>0.60000000000000009</v>
      </c>
      <c r="H15" s="8" cm="1">
        <f t="array" ref="H15">fn생산단가(A15,E15)</f>
        <v>0</v>
      </c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/>
      <c r="F16" s="9">
        <v>0.05</v>
      </c>
      <c r="G16" s="8">
        <f t="shared" si="2"/>
        <v>0.60000000000000009</v>
      </c>
      <c r="H16" s="8" cm="1">
        <f t="array" ref="H16">fn생산단가(A16,E16)</f>
        <v>0</v>
      </c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/>
      <c r="F17" s="9">
        <v>0.08</v>
      </c>
      <c r="G17" s="8">
        <f t="shared" si="2"/>
        <v>1.84</v>
      </c>
      <c r="H17" s="8" cm="1">
        <f t="array" ref="H17">fn생산단가(A17,E17)</f>
        <v>0</v>
      </c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/>
      <c r="F18" s="9">
        <v>0.1</v>
      </c>
      <c r="G18" s="8">
        <f t="shared" si="2"/>
        <v>3.8000000000000003</v>
      </c>
      <c r="H18" s="8" cm="1">
        <f t="array" ref="H18">fn생산단가(A18,E18)</f>
        <v>0</v>
      </c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/>
      <c r="F19" s="9">
        <v>0.05</v>
      </c>
      <c r="G19" s="8">
        <f t="shared" si="2"/>
        <v>0.75</v>
      </c>
      <c r="H19" s="8" cm="1">
        <f t="array" ref="H19">fn생산단가(A19,E19)</f>
        <v>0</v>
      </c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/>
      <c r="F20" s="9">
        <v>0.03</v>
      </c>
      <c r="G20" s="8">
        <f t="shared" si="2"/>
        <v>0.24</v>
      </c>
      <c r="H20" s="8" cm="1">
        <f t="array" ref="H20">fn생산단가(A20,E20)</f>
        <v>0</v>
      </c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/>
      <c r="F21" s="9">
        <v>0.1</v>
      </c>
      <c r="G21" s="8">
        <f t="shared" si="2"/>
        <v>3.5</v>
      </c>
      <c r="H21" s="8" cm="1">
        <f t="array" ref="H21">fn생산단가(A21,E21)</f>
        <v>0</v>
      </c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/>
      <c r="F22" s="9">
        <v>0.05</v>
      </c>
      <c r="G22" s="8">
        <f t="shared" si="2"/>
        <v>0.9</v>
      </c>
      <c r="H22" s="8" cm="1">
        <f t="array" ref="H22">fn생산단가(A22,E22)</f>
        <v>0</v>
      </c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/>
      <c r="F23" s="9">
        <v>0.08</v>
      </c>
      <c r="G23" s="8">
        <f t="shared" si="2"/>
        <v>1.84</v>
      </c>
      <c r="H23" s="8" cm="1">
        <f t="array" ref="H23">fn생산단가(A23,E23)</f>
        <v>0</v>
      </c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/>
      <c r="F24" s="9">
        <v>0.1</v>
      </c>
      <c r="G24" s="8">
        <f t="shared" si="2"/>
        <v>3.5</v>
      </c>
      <c r="H24" s="8" cm="1">
        <f t="array" ref="H24">fn생산단가(A24,E24)</f>
        <v>0</v>
      </c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/>
      <c r="F25" s="9">
        <v>0.05</v>
      </c>
      <c r="G25" s="8">
        <f t="shared" si="2"/>
        <v>0.5</v>
      </c>
      <c r="H25" s="8" cm="1">
        <f t="array" ref="H25">fn생산단가(A25,E25)</f>
        <v>0</v>
      </c>
    </row>
    <row r="27" spans="1:8">
      <c r="A27" t="s">
        <v>65</v>
      </c>
    </row>
    <row r="28" spans="1:8">
      <c r="A28" s="22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SUM(($B$10:$B$25=$A30)*($D$10:$D$25&gt;=B$29))</f>
        <v>3</v>
      </c>
      <c r="C30" s="7">
        <f t="array" ref="C30">SUM(($B$10:$B$25=$A30)*($D$10:$D$25&gt;=C$29))</f>
        <v>4</v>
      </c>
      <c r="D30" s="7">
        <f t="array" ref="D30">SUM(($B$10:$B$25=$A30)*($D$10:$D$25&gt;=D$29))</f>
        <v>5</v>
      </c>
      <c r="E30" s="7">
        <f t="array" ref="E30">SUM(($B$10:$B$25=$A30)*($D$10:$D$25&gt;=E$29))</f>
        <v>8</v>
      </c>
    </row>
    <row r="31" spans="1:8">
      <c r="A31" s="5" t="s">
        <v>38</v>
      </c>
      <c r="B31" s="7">
        <f t="array" ref="B31">SUM(($B$10:$B$25=$A31)*($D$10:$D$25&gt;=B$29))</f>
        <v>0</v>
      </c>
      <c r="C31" s="7">
        <f t="array" ref="C31">SUM(($B$10:$B$25=$A31)*($D$10:$D$25&gt;=C$29))</f>
        <v>1</v>
      </c>
      <c r="D31" s="7">
        <f t="array" ref="D31">SUM(($B$10:$B$25=$A31)*($D$10:$D$25&gt;=D$29))</f>
        <v>4</v>
      </c>
      <c r="E31" s="7">
        <f t="array" ref="E31">SUM(($B$10:$B$25=$A31)*($D$10:$D$25&gt;=E$29))</f>
        <v>4</v>
      </c>
    </row>
    <row r="32" spans="1:8">
      <c r="A32" s="5" t="s">
        <v>40</v>
      </c>
      <c r="B32" s="7">
        <f t="array" ref="B32">SUM(($B$10:$B$25=$A32)*($D$10:$D$25&gt;=B$29))</f>
        <v>1</v>
      </c>
      <c r="C32" s="7">
        <f t="array" ref="C32">SUM(($B$10:$B$25=$A32)*($D$10:$D$25&gt;=C$29))</f>
        <v>3</v>
      </c>
      <c r="D32" s="7">
        <f t="array" ref="D32">SUM(($B$10:$B$25=$A32)*($D$10:$D$25&gt;=D$29))</f>
        <v>4</v>
      </c>
      <c r="E32" s="7">
        <f t="array" ref="E32">SUM(($B$10:$B$25=$A32)*($D$10:$D$25&gt;=E$29))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1"/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16"/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16"/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16"/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1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D8D6C-FC49-485B-B130-1BD915AB9DE5}">
  <sheetPr codeName="Sheet9"/>
  <dimension ref="A1:E2"/>
  <sheetViews>
    <sheetView workbookViewId="0">
      <selection activeCell="A2" sqref="A2:E2"/>
    </sheetView>
  </sheetViews>
  <sheetFormatPr defaultRowHeight="16.899999999999999"/>
  <cols>
    <col min="1" max="1" width="9.0625" bestFit="1" customWidth="1"/>
    <col min="2" max="2" width="10.5625" bestFit="1" customWidth="1"/>
    <col min="3" max="5" width="9.0625" bestFit="1" customWidth="1"/>
  </cols>
  <sheetData>
    <row r="1" spans="1:5">
      <c r="A1" t="s">
        <v>132</v>
      </c>
      <c r="B1" t="s">
        <v>145</v>
      </c>
      <c r="C1" t="s">
        <v>89</v>
      </c>
      <c r="D1" t="s">
        <v>142</v>
      </c>
      <c r="E1" t="s">
        <v>146</v>
      </c>
    </row>
    <row r="2" spans="1:5">
      <c r="A2" t="s">
        <v>147</v>
      </c>
      <c r="B2" s="25">
        <v>44462</v>
      </c>
      <c r="C2" t="s">
        <v>136</v>
      </c>
      <c r="D2" t="s">
        <v>139</v>
      </c>
      <c r="E2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E11"/>
  <sheetViews>
    <sheetView workbookViewId="0">
      <selection activeCell="B9" sqref="B9"/>
    </sheetView>
  </sheetViews>
  <sheetFormatPr defaultRowHeight="16.899999999999999"/>
  <cols>
    <col min="1" max="1" width="6.8125" bestFit="1" customWidth="1"/>
    <col min="2" max="5" width="12.0625" bestFit="1" customWidth="1"/>
  </cols>
  <sheetData>
    <row r="2" spans="1:5">
      <c r="A2" s="23" t="s">
        <v>132</v>
      </c>
      <c r="B2" t="s">
        <v>133</v>
      </c>
    </row>
    <row r="4" spans="1:5">
      <c r="B4" s="23" t="s">
        <v>142</v>
      </c>
      <c r="C4" s="23" t="s">
        <v>143</v>
      </c>
    </row>
    <row r="5" spans="1:5">
      <c r="B5" t="s">
        <v>139</v>
      </c>
      <c r="D5" t="s">
        <v>140</v>
      </c>
    </row>
    <row r="6" spans="1:5">
      <c r="A6" s="23" t="s">
        <v>89</v>
      </c>
      <c r="B6" t="s">
        <v>141</v>
      </c>
      <c r="C6" t="s">
        <v>144</v>
      </c>
      <c r="D6" t="s">
        <v>141</v>
      </c>
      <c r="E6" t="s">
        <v>144</v>
      </c>
    </row>
    <row r="7" spans="1:5">
      <c r="A7" t="s">
        <v>138</v>
      </c>
      <c r="B7" s="24"/>
      <c r="C7" s="24">
        <v>0</v>
      </c>
      <c r="D7" s="24">
        <v>950000</v>
      </c>
      <c r="E7" s="24">
        <v>140000</v>
      </c>
    </row>
    <row r="8" spans="1:5">
      <c r="A8" t="s">
        <v>137</v>
      </c>
      <c r="B8" s="24">
        <v>950000</v>
      </c>
      <c r="C8" s="24">
        <v>140000</v>
      </c>
      <c r="D8" s="24">
        <v>950000</v>
      </c>
      <c r="E8" s="24">
        <v>140000</v>
      </c>
    </row>
    <row r="9" spans="1:5">
      <c r="A9" t="s">
        <v>136</v>
      </c>
      <c r="B9" s="24">
        <v>950000</v>
      </c>
      <c r="C9" s="24">
        <v>140000</v>
      </c>
      <c r="D9" s="24"/>
      <c r="E9" s="24">
        <v>0</v>
      </c>
    </row>
    <row r="10" spans="1:5">
      <c r="A10" t="s">
        <v>135</v>
      </c>
      <c r="B10" s="24"/>
      <c r="C10" s="24">
        <v>0</v>
      </c>
      <c r="D10" s="24">
        <v>950000</v>
      </c>
      <c r="E10" s="24">
        <v>140000</v>
      </c>
    </row>
    <row r="11" spans="1:5">
      <c r="A11" t="s">
        <v>134</v>
      </c>
      <c r="B11" s="24"/>
      <c r="C11" s="24">
        <v>0</v>
      </c>
      <c r="D11" s="24">
        <v>950000</v>
      </c>
      <c r="E11" s="24">
        <v>140000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F8BD5-BAEF-4A7D-BE08-FDDC9F66481A}">
  <sheetPr codeName="Sheet10">
    <outlinePr summaryBelow="0"/>
  </sheetPr>
  <dimension ref="B1:F12"/>
  <sheetViews>
    <sheetView showGridLines="0" workbookViewId="0"/>
  </sheetViews>
  <sheetFormatPr defaultRowHeight="16.899999999999999" outlineLevelRow="1" outlineLevelCol="1"/>
  <cols>
    <col min="3" max="3" width="6.0625" bestFit="1" customWidth="1"/>
    <col min="4" max="6" width="10.3125" bestFit="1" customWidth="1" outlineLevel="1"/>
  </cols>
  <sheetData>
    <row r="1" spans="2:6" ht="17.25" thickBot="1"/>
    <row r="2" spans="2:6">
      <c r="B2" s="28" t="s">
        <v>153</v>
      </c>
      <c r="C2" s="29"/>
      <c r="D2" s="34"/>
      <c r="E2" s="34"/>
      <c r="F2" s="34"/>
    </row>
    <row r="3" spans="2:6" collapsed="1">
      <c r="B3" s="27"/>
      <c r="C3" s="27"/>
      <c r="D3" s="35" t="s">
        <v>155</v>
      </c>
      <c r="E3" s="35" t="s">
        <v>151</v>
      </c>
      <c r="F3" s="35" t="s">
        <v>152</v>
      </c>
    </row>
    <row r="4" spans="2:6" hidden="1" outlineLevel="1">
      <c r="B4" s="30"/>
      <c r="C4" s="30"/>
      <c r="E4" s="37"/>
      <c r="F4" s="37"/>
    </row>
    <row r="5" spans="2:6">
      <c r="B5" s="31" t="s">
        <v>154</v>
      </c>
      <c r="C5" s="32"/>
      <c r="D5" s="11"/>
      <c r="E5" s="11"/>
      <c r="F5" s="11"/>
    </row>
    <row r="6" spans="2:6" outlineLevel="1">
      <c r="B6" s="30"/>
      <c r="C6" s="30" t="s">
        <v>148</v>
      </c>
      <c r="D6">
        <v>291</v>
      </c>
      <c r="E6" s="36">
        <v>300</v>
      </c>
      <c r="F6" s="36">
        <v>250</v>
      </c>
    </row>
    <row r="7" spans="2:6" outlineLevel="1">
      <c r="B7" s="30"/>
      <c r="C7" s="30" t="s">
        <v>149</v>
      </c>
      <c r="D7">
        <v>580</v>
      </c>
      <c r="E7" s="36">
        <v>600</v>
      </c>
      <c r="F7" s="36">
        <v>550</v>
      </c>
    </row>
    <row r="8" spans="2:6">
      <c r="B8" s="31" t="s">
        <v>156</v>
      </c>
      <c r="C8" s="32"/>
      <c r="D8" s="11"/>
      <c r="E8" s="11"/>
      <c r="F8" s="11"/>
    </row>
    <row r="9" spans="2:6" ht="17.25" outlineLevel="1" thickBot="1">
      <c r="B9" s="33"/>
      <c r="C9" s="33" t="s">
        <v>150</v>
      </c>
      <c r="D9" s="26">
        <v>1420043</v>
      </c>
      <c r="E9" s="26">
        <v>1467900</v>
      </c>
      <c r="F9" s="26">
        <v>1318750</v>
      </c>
    </row>
    <row r="10" spans="2:6">
      <c r="B10" t="s">
        <v>157</v>
      </c>
    </row>
    <row r="11" spans="2:6">
      <c r="B11" t="s">
        <v>158</v>
      </c>
    </row>
    <row r="12" spans="2:6">
      <c r="B12" t="s">
        <v>159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B4" sqref="B4:B11"/>
    </sheetView>
  </sheetViews>
  <sheetFormatPr defaultRowHeight="16.899999999999999"/>
  <cols>
    <col min="1" max="1" width="9.87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7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7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7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7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7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7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7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7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38" t="s">
        <v>27</v>
      </c>
      <c r="B12" s="39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38" t="s">
        <v>85</v>
      </c>
      <c r="B14" s="39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Kimin Kwon">
      <inputCells r="B15" val="300"/>
      <inputCells r="B16" val="600"/>
    </scenario>
    <scenario name="단가 감소" locked="1" count="2" user="Kimin Kwon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B2EBB127-E9EC-48E6-BB7A-F3B0C6BB0F2A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zoomScaleNormal="100" workbookViewId="0">
      <selection activeCell="J16" sqref="J16"/>
    </sheetView>
  </sheetViews>
  <sheetFormatPr defaultRowHeight="16.899999999999999"/>
  <cols>
    <col min="4" max="4" width="11.625" bestFit="1" customWidth="1"/>
  </cols>
  <sheetData>
    <row r="1" spans="1:8" ht="20.65">
      <c r="A1" s="40" t="s">
        <v>87</v>
      </c>
      <c r="B1" s="40"/>
      <c r="C1" s="40"/>
      <c r="D1" s="40"/>
      <c r="E1" s="40"/>
      <c r="F1" s="40"/>
      <c r="G1" s="40"/>
      <c r="H1" s="40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D12" sqref="D12"/>
    </sheetView>
  </sheetViews>
  <sheetFormatPr defaultRowHeight="16.899999999999999"/>
  <cols>
    <col min="1" max="1" width="11.75" customWidth="1"/>
  </cols>
  <sheetData>
    <row r="1" spans="1:4">
      <c r="A1" t="s">
        <v>86</v>
      </c>
    </row>
    <row r="2" spans="1:4">
      <c r="A2" s="18" t="s">
        <v>114</v>
      </c>
      <c r="B2" s="5" t="s">
        <v>102</v>
      </c>
      <c r="C2" s="5" t="s">
        <v>103</v>
      </c>
      <c r="D2" s="5" t="s">
        <v>104</v>
      </c>
    </row>
    <row r="3" spans="1:4">
      <c r="A3" s="41" t="s">
        <v>105</v>
      </c>
      <c r="B3" s="41">
        <v>1</v>
      </c>
      <c r="C3" s="41">
        <v>2</v>
      </c>
      <c r="D3" s="41">
        <v>1</v>
      </c>
    </row>
    <row r="4" spans="1:4">
      <c r="A4" s="41" t="s">
        <v>106</v>
      </c>
      <c r="B4" s="41">
        <v>0</v>
      </c>
      <c r="C4" s="41">
        <v>0</v>
      </c>
      <c r="D4" s="41">
        <v>0</v>
      </c>
    </row>
    <row r="5" spans="1:4">
      <c r="A5" s="41" t="s">
        <v>107</v>
      </c>
      <c r="B5" s="41">
        <v>0</v>
      </c>
      <c r="C5" s="41">
        <v>1</v>
      </c>
      <c r="D5" s="41">
        <v>0</v>
      </c>
    </row>
    <row r="6" spans="1:4">
      <c r="A6" s="41" t="s">
        <v>108</v>
      </c>
      <c r="B6" s="41">
        <v>0</v>
      </c>
      <c r="C6" s="41">
        <v>1</v>
      </c>
      <c r="D6" s="41">
        <v>0</v>
      </c>
    </row>
    <row r="7" spans="1:4">
      <c r="A7" s="41" t="s">
        <v>109</v>
      </c>
      <c r="B7" s="41">
        <v>1</v>
      </c>
      <c r="C7" s="41">
        <v>0</v>
      </c>
      <c r="D7" s="41">
        <v>0</v>
      </c>
    </row>
    <row r="8" spans="1:4">
      <c r="A8" s="41" t="s">
        <v>110</v>
      </c>
      <c r="B8" s="41">
        <v>0</v>
      </c>
      <c r="C8" s="41">
        <v>1</v>
      </c>
      <c r="D8" s="41">
        <v>1</v>
      </c>
    </row>
    <row r="9" spans="1:4">
      <c r="A9" s="41" t="s">
        <v>111</v>
      </c>
      <c r="B9" s="41">
        <v>0</v>
      </c>
      <c r="C9" s="41">
        <v>0</v>
      </c>
      <c r="D9" s="41">
        <v>1</v>
      </c>
    </row>
    <row r="10" spans="1:4">
      <c r="A10" s="41" t="s">
        <v>112</v>
      </c>
      <c r="B10" s="41">
        <v>1</v>
      </c>
      <c r="C10" s="41">
        <v>2</v>
      </c>
      <c r="D10" s="41">
        <v>2</v>
      </c>
    </row>
    <row r="11" spans="1:4">
      <c r="A11" s="41" t="s">
        <v>113</v>
      </c>
      <c r="B11" s="41">
        <v>1</v>
      </c>
      <c r="C11" s="41">
        <v>0</v>
      </c>
      <c r="D11" s="41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이원철</cp:lastModifiedBy>
  <cp:lastPrinted>2025-09-22T08:31:25Z</cp:lastPrinted>
  <dcterms:created xsi:type="dcterms:W3CDTF">2023-05-11T11:47:16Z</dcterms:created>
  <dcterms:modified xsi:type="dcterms:W3CDTF">2025-09-22T10:18:35Z</dcterms:modified>
</cp:coreProperties>
</file>