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F71EB62-08EB-4308-94B5-2BD91EA70AD1}" xr6:coauthVersionLast="47" xr6:coauthVersionMax="47" xr10:uidLastSave="{00000000-0000-0000-0000-000000000000}"/>
  <bookViews>
    <workbookView xWindow="-108" yWindow="-108" windowWidth="23256" windowHeight="12456" tabRatio="791" firstSheet="1" activeTab="8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시나리오 요약" sheetId="9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eta.LEFT" hidden="1" xlm="1">#NAME?</definedName>
    <definedName name="_xleta.MATCH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</definedNames>
  <calcPr calcId="191029"/>
  <pivotCaches>
    <pivotCache cacheId="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4" i="2" a="1"/>
  <c r="B4" i="2" s="1"/>
  <c r="B5" i="2" a="1"/>
  <c r="B5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E12" i="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C6B903F-8A6B-425C-93EE-AC9FA80B891F}" name="MS Access Database_Query" type="1" refreshedVersion="8" background="1">
    <dbPr connection="DSN=MS Access Database;DBQ=C:\Users\PC\Desktop\2026기본서_컴활1급실기\01 엑셀\03 기본모의고사\사원관리.accdb;DefaultDir=C:\Users\PC\Desktop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sharedStrings.xml><?xml version="1.0" encoding="utf-8"?>
<sst xmlns="http://schemas.openxmlformats.org/spreadsheetml/2006/main" count="388" uniqueCount="159">
  <si>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</si>
  <si>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</si>
  <si>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</si>
  <si>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</si>
  <si>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</si>
  <si>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</si>
  <si>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</si>
  <si>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</si>
  <si>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</si>
  <si>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</si>
  <si>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</si>
  <si>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</si>
  <si>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</si>
  <si>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</si>
  <si>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</si>
  <si>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</si>
  <si>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</si>
  <si>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</si>
  <si>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</si>
  <si>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</si>
  <si>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</si>
  <si>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</si>
  <si>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</si>
  <si>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</si>
  <si>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</si>
  <si>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</si>
  <si>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</si>
  <si>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</si>
  <si>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</si>
  <si>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</si>
  <si>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</si>
  <si>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</si>
  <si>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</si>
  <si>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</si>
  <si>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</si>
  <si>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</si>
  <si>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</si>
  <si>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</si>
  <si>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</si>
  <si>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</si>
  <si>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</si>
  <si>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</si>
  <si>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</si>
  <si>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</si>
  <si>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</si>
  <si>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</si>
  <si>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</si>
  <si>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</si>
  <si>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</si>
  <si>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</si>
  <si>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</si>
  <si>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</si>
  <si>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</si>
  <si>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</si>
  <si>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</si>
  <si>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</si>
  <si>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</si>
  <si>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</si>
  <si>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</si>
  <si>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</si>
  <si>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</si>
  <si>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</si>
  <si>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</si>
  <si>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</si>
  <si>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</si>
  <si>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</si>
  <si>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</si>
  <si>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</si>
  <si>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</si>
  <si>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</si>
  <si>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</si>
  <si>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</si>
  <si>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</si>
  <si>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</si>
  <si>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</si>
  <si>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</si>
  <si>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</si>
  <si>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</si>
  <si>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</si>
  <si>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</si>
  <si>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</si>
  <si>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</si>
  <si>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</si>
  <si>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</si>
  <si>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</si>
  <si>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</si>
  <si>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</si>
  <si>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</si>
  <si>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</si>
  <si>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</si>
  <si>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</si>
  <si>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</si>
  <si>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</si>
  <si>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</si>
  <si>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</si>
  <si>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</si>
  <si>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</si>
  <si>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</si>
  <si>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</si>
  <si>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</si>
  <si>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</si>
  <si>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</si>
  <si>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</si>
  <si>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</si>
  <si>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</si>
  <si>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</si>
  <si>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</si>
  <si>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</si>
  <si>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</si>
  <si>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</si>
  <si>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</si>
  <si>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</si>
  <si>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</si>
  <si>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</si>
  <si>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</si>
  <si>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</si>
  <si>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</si>
  <si>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</si>
  <si>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</si>
  <si>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</si>
  <si>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</si>
  <si>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</si>
  <si>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</si>
  <si>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</si>
  <si>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</si>
  <si>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</si>
  <si>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</si>
  <si>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</si>
  <si>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</si>
  <si>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</si>
  <si>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</si>
  <si>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</si>
  <si>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</si>
  <si>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</si>
  <si>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</si>
  <si>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</si>
  <si>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</si>
  <si>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</si>
  <si>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</si>
  <si>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대리</t>
  </si>
  <si>
    <t>주임</t>
  </si>
  <si>
    <t>합계 : 기본급</t>
  </si>
  <si>
    <t>직위</t>
  </si>
  <si>
    <t>값</t>
  </si>
  <si>
    <t>합계 : 상여금</t>
  </si>
  <si>
    <t>$B$15</t>
  </si>
  <si>
    <t>$B$16</t>
  </si>
  <si>
    <t>$E$12</t>
  </si>
  <si>
    <t>단가 증가</t>
  </si>
  <si>
    <t>만든 사람 PC 날짜 2025-08-27
수정한 사람 PC 날짜 2025-08-27</t>
  </si>
  <si>
    <t>단가 감소</t>
  </si>
  <si>
    <t>만든 사람 PC 날짜 2025-08-27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</si>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</sst>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80" formatCode="#,##0&quot;원&quot;"/>
    <numFmt numFmtId="181" formatCode="[=0]&quot;◆&quot;;&quot;&quot;"/>
    <numFmt numFmtId="182" formatCode="@&quot;님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4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42" fontId="4" fillId="0" borderId="1" xfId="2" applyFont="1" applyFill="1" applyBorder="1" applyAlignment="1"/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9" xfId="0" applyFont="1" applyFill="1" applyBorder="1" applyAlignment="1">
      <alignment horizontal="right" vertical="center"/>
    </xf>
    <xf numFmtId="0" fontId="0" fillId="6" borderId="0" xfId="0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181" fontId="0" fillId="0" borderId="1" xfId="0" applyNumberForma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1">
    <dxf>
      <font>
        <color auto="1"/>
      </font>
      <fill>
        <patternFill>
          <fgColor auto="1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+mn-lt"/>
                <a:ea typeface="+mn-ea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+mn-lt"/>
                <a:ea typeface="+mn-ea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tx>
                <c:rich>
                  <a:bodyPr/>
                  <a:lstStyle/>
                  <a:p>
                    <a:r>
                      <a:rPr lang="ko-KR" altLang="en-US"/>
                      <a:t>생산량</a:t>
                    </a:r>
                  </a:p>
                  <a:p>
                    <a:fld id="{A69DF87B-B7B6-4315-8AD2-7E934B94959D}" type="CATEGORYNAME">
                      <a:rPr lang="ko-KR" altLang="en-US"/>
                      <a:pPr/>
                      <a:t>[범주 이름]</a:t>
                    </a:fld>
                    <a:endParaRPr lang="en-US" altLang="ko-KR" baseline="0"/>
                  </a:p>
                  <a:p>
                    <a:fld id="{0FF5215B-A035-4EE1-B664-68095DC9B32F}" type="VALUE">
                      <a:rPr lang="en-US" altLang="ko-KR" baseline="0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524-4CBF-9197-482BF2E5B7E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FF0000"/>
                </a:solidFill>
                <a:prstDash val="sysDash"/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11</xdr:row>
      <xdr:rowOff>218440</xdr:rowOff>
    </xdr:from>
    <xdr:to>
      <xdr:col>7</xdr:col>
      <xdr:colOff>662940</xdr:colOff>
      <xdr:row>27</xdr:row>
      <xdr:rowOff>30480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7620</xdr:rowOff>
        </xdr:from>
        <xdr:to>
          <xdr:col>6</xdr:col>
          <xdr:colOff>7620</xdr:colOff>
          <xdr:row>2</xdr:row>
          <xdr:rowOff>213360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7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662940</xdr:colOff>
          <xdr:row>3</xdr:row>
          <xdr:rowOff>0</xdr:rowOff>
        </xdr:from>
        <xdr:to>
          <xdr:col>6</xdr:col>
          <xdr:colOff>7620</xdr:colOff>
          <xdr:row>5</xdr:row>
          <xdr:rowOff>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7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121920</xdr:rowOff>
        </xdr:from>
        <xdr:to>
          <xdr:col>6</xdr:col>
          <xdr:colOff>533400</xdr:colOff>
          <xdr:row>2</xdr:row>
          <xdr:rowOff>7620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5896.316626157408" backgroundQuery="1" createdVersion="8" refreshedVersion="8" minRefreshableVersion="3" recordCount="6" xr:uid="{4D260F40-538B-44D1-8CF2-15D9731E9CD4}">
  <cacheSource type="external" connectionId="1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 ROUND(기본급 *0.15,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08E683-9899-432D-9D10-5A6D82A60708}" name="피벗 테이블1" cacheId="3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0" numFmtId="180"/>
    <dataField name="합계 : 상여금" fld="5" baseField="2" baseItem="0" numFmtId="18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16" workbookViewId="0">
      <selection activeCell="A3" sqref="A3:H30"/>
    </sheetView>
  </sheetViews>
  <sheetFormatPr defaultRowHeight="17.399999999999999"/>
  <cols>
    <col min="1" max="1" width="9.19921875" bestFit="1" customWidth="1"/>
    <col min="2" max="2" width="6" bestFit="1" customWidth="1"/>
    <col min="3" max="3" width="13.19921875" bestFit="1" customWidth="1"/>
    <col min="4" max="4" width="7.3984375" bestFit="1" customWidth="1"/>
    <col min="5" max="5" width="5.5" bestFit="1" customWidth="1"/>
    <col min="6" max="6" width="10.8984375" bestFit="1" customWidth="1"/>
    <col min="7" max="7" width="14" bestFit="1" customWidth="1"/>
    <col min="8" max="8" width="12.097656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AND(LEFT(C3,2)="한솔",E3&gt;=AVERAGE($E$3:$E$30))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0" priority="1">
      <formula>ISEVEN(QUOTIENT(ROW($A3),3))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view="pageBreakPreview" zoomScale="60" zoomScaleNormal="100" workbookViewId="0"/>
  </sheetViews>
  <sheetFormatPr defaultRowHeight="17.399999999999999"/>
  <cols>
    <col min="1" max="1" width="9.19921875" bestFit="1" customWidth="1"/>
    <col min="2" max="2" width="5.5" bestFit="1" customWidth="1"/>
    <col min="3" max="3" width="15.09765625" bestFit="1" customWidth="1"/>
    <col min="4" max="4" width="7.59765625" customWidth="1"/>
    <col min="5" max="5" width="5.8984375" customWidth="1"/>
    <col min="6" max="6" width="8.69921875" customWidth="1"/>
    <col min="7" max="7" width="11" customWidth="1"/>
    <col min="8" max="8" width="9.59765625" customWidth="1"/>
    <col min="9" max="9" width="11.1992187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&amp;R길벗로고.JPG</evenHeader>
  </headerFooter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5" workbookViewId="0">
      <selection activeCell="H10" sqref="H10"/>
    </sheetView>
  </sheetViews>
  <sheetFormatPr defaultRowHeight="17.399999999999999"/>
  <cols>
    <col min="2" max="2" width="20.59765625" bestFit="1" customWidth="1"/>
    <col min="3" max="3" width="21.59765625" bestFit="1" customWidth="1"/>
    <col min="4" max="4" width="9.3984375" bestFit="1" customWidth="1"/>
    <col min="6" max="6" width="11" bestFit="1" customWidth="1"/>
    <col min="7" max="8" width="9" bestFit="1" customWidth="1"/>
    <col min="9" max="9" width="7.3984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LARGE(IF(($B$10:$B$25=A3)*((RIGHT($A$10:$A$25,1)="1")+(RIGHT($A$10:$A$25,1)="2")),$D$10:$D$25),2)</f>
        <v>15</v>
      </c>
      <c r="C3" s="5">
        <f>COUNTIFS($B$10:$B$25,A3,D10:D25,"&gt;20")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LARGE(IF(($B$10:$B$25=A4)*((RIGHT($A$10:$A$25,1)="1")+(RIGHT($A$10:$A$25,1)="2")),$D$10:$D$25),2)</f>
        <v>18</v>
      </c>
      <c r="C4" s="5">
        <f t="shared" ref="C4:C5" si="0">COUNTIFS($B$10:$B$25,A4,D11:D26,"&gt;20")</f>
        <v>2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40</v>
      </c>
      <c r="B5" s="5">
        <f t="array" ref="B5">LARGE(IF(($B$10:$B$25=A5)*((RIGHT($A$10:$A$25,1)="1")+(RIGHT($A$10:$A$25,1)="2")),$D$10:$D$25),2)</f>
        <v>20</v>
      </c>
      <c r="C5" s="5">
        <f t="shared" si="0"/>
        <v>2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SUBSTITUTE(A10,LEFT(A10,1),LEFT(B10,1),1)</f>
        <v>녹001</v>
      </c>
      <c r="D10" s="7">
        <v>38</v>
      </c>
      <c r="E10" s="8">
        <f>HLOOKUP(D10,$F$2:$I$4,MATCH(LEFT(A10,1),{"다","나"},-1)+1,TRUE)</f>
        <v>1300</v>
      </c>
      <c r="F10" s="9">
        <v>0.1</v>
      </c>
      <c r="G10" s="8">
        <f>PRODUCT(D10,E10,F10)</f>
        <v>4940</v>
      </c>
      <c r="H10" s="8"/>
    </row>
    <row r="11" spans="1:9">
      <c r="A11" s="5" t="s">
        <v>51</v>
      </c>
      <c r="B11" s="5" t="s">
        <v>40</v>
      </c>
      <c r="C11" s="5" t="str">
        <f t="shared" ref="C11:C25" si="1">SUBSTITUTE(A11,LEFT(A11,1),LEFT(B11,1),1)</f>
        <v>카002</v>
      </c>
      <c r="D11" s="7">
        <v>26</v>
      </c>
      <c r="E11" s="8">
        <f>HLOOKUP(D11,$F$2:$I$4,MATCH(LEFT(A11,1),{"다","나"},-1)+1,TRUE)</f>
        <v>1400</v>
      </c>
      <c r="F11" s="9">
        <v>0.08</v>
      </c>
      <c r="G11" s="8">
        <f t="shared" ref="G11:G25" si="2">PRODUCT(D11,E11,F11)</f>
        <v>2912</v>
      </c>
      <c r="H11" s="8"/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HLOOKUP(D12,$F$2:$I$4,MATCH(LEFT(A12,1),{"다","나"},-1)+1,TRUE)</f>
        <v>1400</v>
      </c>
      <c r="F12" s="9">
        <v>0.08</v>
      </c>
      <c r="G12" s="8">
        <f t="shared" si="2"/>
        <v>2240</v>
      </c>
      <c r="H12" s="8"/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HLOOKUP(D13,$F$2:$I$4,MATCH(LEFT(A13,1),{"다","나"},-1)+1,TRUE)</f>
        <v>1700</v>
      </c>
      <c r="F13" s="9">
        <v>0.03</v>
      </c>
      <c r="G13" s="8">
        <f t="shared" si="2"/>
        <v>255</v>
      </c>
      <c r="H13" s="8"/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HLOOKUP(D14,$F$2:$I$4,MATCH(LEFT(A14,1),{"다","나"},-1)+1,TRUE)</f>
        <v>1700</v>
      </c>
      <c r="F14" s="9">
        <v>0.03</v>
      </c>
      <c r="G14" s="8">
        <f t="shared" si="2"/>
        <v>255</v>
      </c>
      <c r="H14" s="8"/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HLOOKUP(D15,$F$2:$I$4,MATCH(LEFT(A15,1),{"다","나"},-1)+1,TRUE)</f>
        <v>3500</v>
      </c>
      <c r="F15" s="9">
        <v>0.05</v>
      </c>
      <c r="G15" s="8">
        <f t="shared" si="2"/>
        <v>2100</v>
      </c>
      <c r="H15" s="8"/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HLOOKUP(D16,$F$2:$I$4,MATCH(LEFT(A16,1),{"다","나"},-1)+1,TRUE)</f>
        <v>1500</v>
      </c>
      <c r="F16" s="9">
        <v>0.05</v>
      </c>
      <c r="G16" s="8">
        <f t="shared" si="2"/>
        <v>900</v>
      </c>
      <c r="H16" s="8"/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HLOOKUP(D17,$F$2:$I$4,MATCH(LEFT(A17,1),{"다","나"},-1)+1,TRUE)</f>
        <v>3350</v>
      </c>
      <c r="F17" s="9">
        <v>0.08</v>
      </c>
      <c r="G17" s="8">
        <f t="shared" si="2"/>
        <v>6164</v>
      </c>
      <c r="H17" s="8"/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HLOOKUP(D18,$F$2:$I$4,MATCH(LEFT(A18,1),{"다","나"},-1)+1,TRUE)</f>
        <v>1300</v>
      </c>
      <c r="F18" s="9">
        <v>0.1</v>
      </c>
      <c r="G18" s="8">
        <f t="shared" si="2"/>
        <v>4940</v>
      </c>
      <c r="H18" s="8"/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HLOOKUP(D19,$F$2:$I$4,MATCH(LEFT(A19,1),{"다","나"},-1)+1,TRUE)</f>
        <v>1500</v>
      </c>
      <c r="F19" s="9">
        <v>0.05</v>
      </c>
      <c r="G19" s="8">
        <f t="shared" si="2"/>
        <v>1125</v>
      </c>
      <c r="H19" s="8"/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HLOOKUP(D20,$F$2:$I$4,MATCH(LEFT(A20,1),{"다","나"},-1)+1,TRUE)</f>
        <v>1700</v>
      </c>
      <c r="F20" s="9">
        <v>0.03</v>
      </c>
      <c r="G20" s="8">
        <f t="shared" si="2"/>
        <v>408</v>
      </c>
      <c r="H20" s="8"/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HLOOKUP(D21,$F$2:$I$4,MATCH(LEFT(A21,1),{"다","나"},-1)+1,TRUE)</f>
        <v>1300</v>
      </c>
      <c r="F21" s="9">
        <v>0.1</v>
      </c>
      <c r="G21" s="8">
        <f t="shared" si="2"/>
        <v>4550</v>
      </c>
      <c r="H21" s="8"/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HLOOKUP(D22,$F$2:$I$4,MATCH(LEFT(A22,1),{"다","나"},-1)+1,TRUE)</f>
        <v>3500</v>
      </c>
      <c r="F22" s="9">
        <v>0.05</v>
      </c>
      <c r="G22" s="8">
        <f t="shared" si="2"/>
        <v>3150</v>
      </c>
      <c r="H22" s="8"/>
    </row>
    <row r="23" spans="1:8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HLOOKUP(D23,$F$2:$I$4,MATCH(LEFT(A23,1),{"다","나"},-1)+1,TRUE)</f>
        <v>1400</v>
      </c>
      <c r="F23" s="9">
        <v>0.08</v>
      </c>
      <c r="G23" s="8">
        <f t="shared" si="2"/>
        <v>2576</v>
      </c>
      <c r="H23" s="8"/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HLOOKUP(D24,$F$2:$I$4,MATCH(LEFT(A24,1),{"다","나"},-1)+1,TRUE)</f>
        <v>1300</v>
      </c>
      <c r="F24" s="9">
        <v>0.1</v>
      </c>
      <c r="G24" s="8">
        <f t="shared" si="2"/>
        <v>4550</v>
      </c>
      <c r="H24" s="8"/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HLOOKUP(D25,$F$2:$I$4,MATCH(LEFT(A25,1),{"다","나"},-1)+1,TRUE)</f>
        <v>3500</v>
      </c>
      <c r="F25" s="9">
        <v>0.05</v>
      </c>
      <c r="G25" s="8">
        <f t="shared" si="2"/>
        <v>1750</v>
      </c>
      <c r="H25" s="8"/>
    </row>
    <row r="27" spans="1:8">
      <c r="A27" t="s">
        <v>65</v>
      </c>
    </row>
    <row r="28" spans="1:8">
      <c r="A28" s="22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/>
      <c r="C30" s="7"/>
      <c r="D30" s="7"/>
      <c r="E30" s="7"/>
    </row>
    <row r="31" spans="1:8">
      <c r="A31" s="5" t="s">
        <v>38</v>
      </c>
      <c r="B31" s="7"/>
      <c r="C31" s="7"/>
      <c r="D31" s="7"/>
      <c r="E31" s="7"/>
    </row>
    <row r="32" spans="1:8">
      <c r="A32" s="5" t="s">
        <v>40</v>
      </c>
      <c r="B32" s="7"/>
      <c r="C32" s="7"/>
      <c r="D32" s="7"/>
      <c r="E32" s="7"/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1"/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16"/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16"/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16"/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16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B6" sqref="B6"/>
    </sheetView>
  </sheetViews>
  <sheetFormatPr defaultRowHeight="17.399999999999999"/>
  <cols>
    <col min="1" max="1" width="7" bestFit="1" customWidth="1"/>
    <col min="2" max="5" width="12.296875" bestFit="1" customWidth="1"/>
  </cols>
  <sheetData>
    <row r="2" spans="1:5">
      <c r="A2" s="26" t="s">
        <v>132</v>
      </c>
      <c r="B2" t="s">
        <v>133</v>
      </c>
    </row>
    <row r="4" spans="1:5">
      <c r="B4" s="26" t="s">
        <v>142</v>
      </c>
      <c r="C4" s="26" t="s">
        <v>143</v>
      </c>
    </row>
    <row r="5" spans="1:5">
      <c r="B5" t="s">
        <v>139</v>
      </c>
      <c r="D5" t="s">
        <v>140</v>
      </c>
    </row>
    <row r="6" spans="1:5">
      <c r="A6" s="26" t="s">
        <v>89</v>
      </c>
      <c r="B6" t="s">
        <v>141</v>
      </c>
      <c r="C6" t="s">
        <v>144</v>
      </c>
      <c r="D6" t="s">
        <v>141</v>
      </c>
      <c r="E6" t="s">
        <v>144</v>
      </c>
    </row>
    <row r="7" spans="1:5">
      <c r="A7" t="s">
        <v>138</v>
      </c>
      <c r="B7" s="27"/>
      <c r="C7" s="27">
        <v>0</v>
      </c>
      <c r="D7" s="27">
        <v>950000</v>
      </c>
      <c r="E7" s="27">
        <v>140000</v>
      </c>
    </row>
    <row r="8" spans="1:5">
      <c r="A8" t="s">
        <v>137</v>
      </c>
      <c r="B8" s="27">
        <v>950000</v>
      </c>
      <c r="C8" s="27">
        <v>140000</v>
      </c>
      <c r="D8" s="27">
        <v>950000</v>
      </c>
      <c r="E8" s="27">
        <v>140000</v>
      </c>
    </row>
    <row r="9" spans="1:5">
      <c r="A9" t="s">
        <v>136</v>
      </c>
      <c r="B9" s="27">
        <v>950000</v>
      </c>
      <c r="C9" s="27">
        <v>140000</v>
      </c>
      <c r="D9" s="27"/>
      <c r="E9" s="27">
        <v>0</v>
      </c>
    </row>
    <row r="10" spans="1:5">
      <c r="A10" t="s">
        <v>135</v>
      </c>
      <c r="B10" s="27"/>
      <c r="C10" s="27">
        <v>0</v>
      </c>
      <c r="D10" s="27">
        <v>950000</v>
      </c>
      <c r="E10" s="27">
        <v>140000</v>
      </c>
    </row>
    <row r="11" spans="1:5">
      <c r="A11" t="s">
        <v>134</v>
      </c>
      <c r="B11" s="27"/>
      <c r="C11" s="27">
        <v>0</v>
      </c>
      <c r="D11" s="27">
        <v>950000</v>
      </c>
      <c r="E11" s="27">
        <v>140000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F0E60-758C-471D-88F3-03B5DED7F634}">
  <sheetPr codeName="Sheet9">
    <outlinePr summaryBelow="0"/>
  </sheetPr>
  <dimension ref="B1:F12"/>
  <sheetViews>
    <sheetView showGridLines="0" workbookViewId="0"/>
  </sheetViews>
  <sheetFormatPr defaultRowHeight="17.399999999999999" outlineLevelRow="1" outlineLevelCol="1"/>
  <cols>
    <col min="3" max="3" width="6.5" bestFit="1" customWidth="1"/>
    <col min="4" max="6" width="10.69921875" bestFit="1" customWidth="1" outlineLevel="1"/>
  </cols>
  <sheetData>
    <row r="1" spans="2:6" ht="18" thickBot="1"/>
    <row r="2" spans="2:6">
      <c r="B2" s="31" t="s">
        <v>152</v>
      </c>
      <c r="C2" s="32"/>
      <c r="D2" s="38"/>
      <c r="E2" s="38"/>
      <c r="F2" s="38"/>
    </row>
    <row r="3" spans="2:6" collapsed="1">
      <c r="B3" s="30"/>
      <c r="C3" s="30"/>
      <c r="D3" s="39" t="s">
        <v>154</v>
      </c>
      <c r="E3" s="39" t="s">
        <v>148</v>
      </c>
      <c r="F3" s="39" t="s">
        <v>150</v>
      </c>
    </row>
    <row r="4" spans="2:6" ht="93.6" hidden="1" outlineLevel="1">
      <c r="B4" s="34"/>
      <c r="C4" s="34"/>
      <c r="D4" s="28"/>
      <c r="E4" s="41" t="s">
        <v>149</v>
      </c>
      <c r="F4" s="41" t="s">
        <v>151</v>
      </c>
    </row>
    <row r="5" spans="2:6">
      <c r="B5" s="35" t="s">
        <v>153</v>
      </c>
      <c r="C5" s="36"/>
      <c r="D5" s="33"/>
      <c r="E5" s="33"/>
      <c r="F5" s="33"/>
    </row>
    <row r="6" spans="2:6" outlineLevel="1">
      <c r="B6" s="34"/>
      <c r="C6" s="34" t="s">
        <v>145</v>
      </c>
      <c r="D6" s="28">
        <v>291</v>
      </c>
      <c r="E6" s="40">
        <v>300</v>
      </c>
      <c r="F6" s="40">
        <v>250</v>
      </c>
    </row>
    <row r="7" spans="2:6" outlineLevel="1">
      <c r="B7" s="34"/>
      <c r="C7" s="34" t="s">
        <v>146</v>
      </c>
      <c r="D7" s="28">
        <v>580</v>
      </c>
      <c r="E7" s="40">
        <v>600</v>
      </c>
      <c r="F7" s="40">
        <v>550</v>
      </c>
    </row>
    <row r="8" spans="2:6">
      <c r="B8" s="35" t="s">
        <v>155</v>
      </c>
      <c r="C8" s="36"/>
      <c r="D8" s="33"/>
      <c r="E8" s="33"/>
      <c r="F8" s="33"/>
    </row>
    <row r="9" spans="2:6" ht="18" outlineLevel="1" thickBot="1">
      <c r="B9" s="37"/>
      <c r="C9" s="37" t="s">
        <v>147</v>
      </c>
      <c r="D9" s="29">
        <v>1420043</v>
      </c>
      <c r="E9" s="29">
        <v>1467900</v>
      </c>
      <c r="F9" s="29">
        <v>1318750</v>
      </c>
    </row>
    <row r="10" spans="2:6">
      <c r="B10" t="s">
        <v>156</v>
      </c>
    </row>
    <row r="11" spans="2:6">
      <c r="B11" t="s">
        <v>157</v>
      </c>
    </row>
    <row r="12" spans="2:6">
      <c r="B12" t="s">
        <v>158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B4" sqref="B4:B11"/>
    </sheetView>
  </sheetViews>
  <sheetFormatPr defaultRowHeight="17.399999999999999"/>
  <cols>
    <col min="1" max="1" width="9.8984375" bestFit="1" customWidth="1"/>
    <col min="5" max="5" width="12.699218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7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64311</v>
      </c>
    </row>
    <row r="5" spans="1:5">
      <c r="A5" s="17">
        <v>45075</v>
      </c>
      <c r="B5" s="5" t="s">
        <v>84</v>
      </c>
      <c r="C5" s="7">
        <v>278</v>
      </c>
      <c r="D5" s="7">
        <v>4</v>
      </c>
      <c r="E5" s="8">
        <f t="shared" si="0"/>
        <v>158920</v>
      </c>
    </row>
    <row r="6" spans="1:5">
      <c r="A6" s="17">
        <v>45084</v>
      </c>
      <c r="B6" s="5" t="s">
        <v>84</v>
      </c>
      <c r="C6" s="7">
        <v>349</v>
      </c>
      <c r="D6" s="7">
        <v>1</v>
      </c>
      <c r="E6" s="8">
        <f t="shared" si="0"/>
        <v>201840</v>
      </c>
    </row>
    <row r="7" spans="1:5">
      <c r="A7" s="17">
        <v>45088</v>
      </c>
      <c r="B7" s="5" t="s">
        <v>83</v>
      </c>
      <c r="C7" s="7">
        <v>321</v>
      </c>
      <c r="D7" s="7">
        <v>7</v>
      </c>
      <c r="E7" s="8">
        <f t="shared" si="0"/>
        <v>91374</v>
      </c>
    </row>
    <row r="8" spans="1:5">
      <c r="A8" s="17">
        <v>45088</v>
      </c>
      <c r="B8" s="5" t="s">
        <v>83</v>
      </c>
      <c r="C8" s="7">
        <v>546</v>
      </c>
      <c r="D8" s="7">
        <v>8</v>
      </c>
      <c r="E8" s="8">
        <f t="shared" si="0"/>
        <v>156558</v>
      </c>
    </row>
    <row r="9" spans="1:5">
      <c r="A9" s="17">
        <v>45116</v>
      </c>
      <c r="B9" s="5" t="s">
        <v>84</v>
      </c>
      <c r="C9" s="7">
        <v>246</v>
      </c>
      <c r="D9" s="7">
        <v>2</v>
      </c>
      <c r="E9" s="8">
        <f t="shared" si="0"/>
        <v>141520</v>
      </c>
    </row>
    <row r="10" spans="1:5">
      <c r="A10" s="17">
        <v>45132</v>
      </c>
      <c r="B10" s="5" t="s">
        <v>84</v>
      </c>
      <c r="C10" s="7">
        <v>531</v>
      </c>
      <c r="D10" s="7">
        <v>5</v>
      </c>
      <c r="E10" s="8">
        <f t="shared" si="0"/>
        <v>305080</v>
      </c>
    </row>
    <row r="11" spans="1:5">
      <c r="A11" s="17">
        <v>45145</v>
      </c>
      <c r="B11" s="5" t="s">
        <v>84</v>
      </c>
      <c r="C11" s="7">
        <v>521</v>
      </c>
      <c r="D11" s="7">
        <v>3</v>
      </c>
      <c r="E11" s="8">
        <f t="shared" si="0"/>
        <v>300440</v>
      </c>
    </row>
    <row r="12" spans="1:5">
      <c r="A12" s="23" t="s">
        <v>27</v>
      </c>
      <c r="B12" s="24"/>
      <c r="C12" s="7">
        <f>SUM(C4:C11)</f>
        <v>3018</v>
      </c>
      <c r="D12" s="7">
        <f>SUM(D4:D11)</f>
        <v>35</v>
      </c>
      <c r="E12" s="8">
        <f>SUM(E4:E11)</f>
        <v>1420043</v>
      </c>
    </row>
    <row r="14" spans="1:5">
      <c r="A14" s="23" t="s">
        <v>85</v>
      </c>
      <c r="B14" s="24"/>
    </row>
    <row r="15" spans="1:5">
      <c r="A15" s="5" t="s">
        <v>83</v>
      </c>
      <c r="B15" s="5">
        <v>291</v>
      </c>
    </row>
    <row r="16" spans="1:5">
      <c r="A16" s="5" t="s">
        <v>84</v>
      </c>
      <c r="B16" s="5">
        <v>580</v>
      </c>
    </row>
  </sheetData>
  <scenarios current="0" sqref="E12">
    <scenario name="단가 증가" locked="1" count="2" user="PC" comment="만든 사람 PC 날짜 2025-08-27_x000a_수정한 사람 PC 날짜 2025-08-27">
      <inputCells r="B15" val="300"/>
      <inputCells r="B16" val="600"/>
    </scenario>
    <scenario name="단가 감소" locked="1" count="2" user="PC" comment="만든 사람 PC 날짜 2025-08-27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E890C982-BBA6-4BE2-AD6D-53114C1A1F82}">
      <formula1>$A$15:$A$16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opLeftCell="A6" zoomScaleNormal="100" workbookViewId="0">
      <selection activeCell="J20" sqref="J20"/>
    </sheetView>
  </sheetViews>
  <sheetFormatPr defaultRowHeight="17.399999999999999"/>
  <cols>
    <col min="4" max="4" width="11.59765625" bestFit="1" customWidth="1"/>
  </cols>
  <sheetData>
    <row r="1" spans="1:8" ht="21">
      <c r="A1" s="25" t="s">
        <v>87</v>
      </c>
      <c r="B1" s="25"/>
      <c r="C1" s="25"/>
      <c r="D1" s="25"/>
      <c r="E1" s="25"/>
      <c r="F1" s="25"/>
      <c r="G1" s="25"/>
      <c r="H1" s="25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9" sqref="G9"/>
    </sheetView>
  </sheetViews>
  <sheetFormatPr defaultRowHeight="17.399999999999999"/>
  <cols>
    <col min="1" max="1" width="11.69921875" customWidth="1"/>
  </cols>
  <sheetData>
    <row r="1" spans="1:4">
      <c r="A1" t="s">
        <v>86</v>
      </c>
    </row>
    <row r="2" spans="1:4">
      <c r="A2" s="18" t="s">
        <v>114</v>
      </c>
      <c r="B2" s="5" t="s">
        <v>102</v>
      </c>
      <c r="C2" s="5" t="s">
        <v>103</v>
      </c>
      <c r="D2" s="5" t="s">
        <v>104</v>
      </c>
    </row>
    <row r="3" spans="1:4">
      <c r="A3" s="43" t="s">
        <v>105</v>
      </c>
      <c r="B3" s="42">
        <v>1</v>
      </c>
      <c r="C3" s="5">
        <v>2</v>
      </c>
      <c r="D3" s="5">
        <v>1</v>
      </c>
    </row>
    <row r="4" spans="1:4">
      <c r="A4" s="43" t="s">
        <v>106</v>
      </c>
      <c r="B4" s="42">
        <v>0</v>
      </c>
      <c r="C4" s="5">
        <v>0</v>
      </c>
      <c r="D4" s="5">
        <v>0</v>
      </c>
    </row>
    <row r="5" spans="1:4">
      <c r="A5" s="43" t="s">
        <v>107</v>
      </c>
      <c r="B5" s="42">
        <v>0</v>
      </c>
      <c r="C5" s="5">
        <v>1</v>
      </c>
      <c r="D5" s="5">
        <v>0</v>
      </c>
    </row>
    <row r="6" spans="1:4">
      <c r="A6" s="43" t="s">
        <v>108</v>
      </c>
      <c r="B6" s="42">
        <v>0</v>
      </c>
      <c r="C6" s="5">
        <v>1</v>
      </c>
      <c r="D6" s="5">
        <v>0</v>
      </c>
    </row>
    <row r="7" spans="1:4">
      <c r="A7" s="43" t="s">
        <v>109</v>
      </c>
      <c r="B7" s="42">
        <v>1</v>
      </c>
      <c r="C7" s="5">
        <v>0</v>
      </c>
      <c r="D7" s="5">
        <v>0</v>
      </c>
    </row>
    <row r="8" spans="1:4">
      <c r="A8" s="43" t="s">
        <v>110</v>
      </c>
      <c r="B8" s="42">
        <v>0</v>
      </c>
      <c r="C8" s="5">
        <v>1</v>
      </c>
      <c r="D8" s="5">
        <v>1</v>
      </c>
    </row>
    <row r="9" spans="1:4">
      <c r="A9" s="43" t="s">
        <v>111</v>
      </c>
      <c r="B9" s="42">
        <v>0</v>
      </c>
      <c r="C9" s="5">
        <v>0</v>
      </c>
      <c r="D9" s="5">
        <v>1</v>
      </c>
    </row>
    <row r="10" spans="1:4">
      <c r="A10" s="43" t="s">
        <v>112</v>
      </c>
      <c r="B10" s="42">
        <v>1</v>
      </c>
      <c r="C10" s="5">
        <v>2</v>
      </c>
      <c r="D10" s="5">
        <v>2</v>
      </c>
    </row>
    <row r="11" spans="1:4">
      <c r="A11" s="43" t="s">
        <v>113</v>
      </c>
      <c r="B11" s="42">
        <v>1</v>
      </c>
      <c r="C11" s="5">
        <v>0</v>
      </c>
      <c r="D11" s="5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3" name="Button 2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7620</xdr:rowOff>
                  </from>
                  <to>
                    <xdr:col>6</xdr:col>
                    <xdr:colOff>7620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4" name="Button 3">
              <controlPr defaultSize="0" print="0" autoFill="0" autoPict="0" macro="[0]!존칭적용">
                <anchor moveWithCells="1" sizeWithCells="1">
                  <from>
                    <xdr:col>3</xdr:col>
                    <xdr:colOff>662940</xdr:colOff>
                    <xdr:row>3</xdr:row>
                    <xdr:rowOff>0</xdr:rowOff>
                  </from>
                  <to>
                    <xdr:col>6</xdr:col>
                    <xdr:colOff>7620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tabSelected="1" workbookViewId="0"/>
  </sheetViews>
  <sheetFormatPr defaultRowHeight="17.399999999999999"/>
  <sheetData>
    <row r="1" spans="1:9">
      <c r="A1" t="s">
        <v>115</v>
      </c>
    </row>
    <row r="3" spans="1:9">
      <c r="A3" s="19" t="s">
        <v>116</v>
      </c>
      <c r="B3" s="19" t="s">
        <v>117</v>
      </c>
      <c r="C3" s="19" t="s">
        <v>118</v>
      </c>
      <c r="D3" s="19" t="s">
        <v>119</v>
      </c>
      <c r="E3" s="19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20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20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121920</xdr:rowOff>
              </from>
              <to>
                <xdr:col>6</xdr:col>
                <xdr:colOff>533400</xdr:colOff>
                <xdr:row>2</xdr:row>
                <xdr:rowOff>7620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AiHao.Cc</cp:lastModifiedBy>
  <dcterms:created xsi:type="dcterms:W3CDTF">2023-05-11T11:47:16Z</dcterms:created>
  <dcterms:modified xsi:type="dcterms:W3CDTF">2025-08-26T23:02:57Z</dcterms:modified>
</cp:coreProperties>
</file>