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37635" yWindow="1020" windowWidth="29235" windowHeight="18690" firstSheet="3" activeTab="4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62913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  <c r="H16" i="4"/>
  <c r="H17" i="4"/>
  <c r="H18" i="4"/>
  <c r="H19" i="4"/>
  <c r="H20" i="4"/>
  <c r="H21" i="4"/>
  <c r="H22" i="4"/>
  <c r="H23" i="4"/>
  <c r="H15" i="4"/>
  <c r="C22" i="4"/>
  <c r="K3" i="4"/>
  <c r="E21" i="7"/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sz val="9"/>
            <color indexed="81"/>
            <rFont val="돋움"/>
            <family val="3"/>
            <charset val="129"/>
          </rPr>
          <t>산업자원부에서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자료제공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<sst xmlns="http://schemas.openxmlformats.org/spreadsheetml/2006/main" count="504" uniqueCount="308">
  <si>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</si>
  <si>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</si>
  <si>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</si>
  <si>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</si>
  <si>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</si>
  <si>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</si>
  <si>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</si>
  <si>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</si>
  <si>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</si>
  <si>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</si>
  <si>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</si>
  <si>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</si>
  <si>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</si>
  <si>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</si>
  <si>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</si>
  <si>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</si>
  <si>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</si>
  <si>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</si>
  <si>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</si>
  <si>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</si>
  <si>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</si>
  <si>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</si>
  <si>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</si>
  <si>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</si>
  <si>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</si>
  <si>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</si>
  <si>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</si>
  <si>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</si>
  <si>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</si>
  <si>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</si>
  <si>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</si>
  <si>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</si>
  <si>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</si>
  <si>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</si>
  <si>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</si>
  <si>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</si>
  <si>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</si>
  <si>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</si>
  <si>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</si>
  <si>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</si>
  <si>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</si>
  <si>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</si>
  <si>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</si>
  <si>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</si>
  <si>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</si>
  <si>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</si>
  <si>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</si>
  <si>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</si>
  <si>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</si>
  <si>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</si>
  <si>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</si>
  <si>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</si>
  <si>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</si>
  <si>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</si>
  <si>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</si>
  <si>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</si>
  <si>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</si>
  <si>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</si>
  <si>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</si>
  <si>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</si>
  <si>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</si>
  <si>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</si>
  <si>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</si>
  <si>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</si>
  <si>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</si>
  <si>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</si>
  <si>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</si>
  <si>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</si>
  <si>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</si>
  <si>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</si>
  <si>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</si>
  <si>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</si>
  <si>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</si>
  <si>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</si>
  <si>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</si>
  <si>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</si>
  <si>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</si>
  <si>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</si>
  <si>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</si>
  <si>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</si>
  <si>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</si>
  <si>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</si>
  <si>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</si>
  <si>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</si>
  <si>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</si>
  <si>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</si>
  <si>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</si>
  <si>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</si>
  <si>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</si>
  <si>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</si>
  <si>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</si>
  <si>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</si>
  <si>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</si>
  <si>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</si>
  <si>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</si>
  <si>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</si>
  <si>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</si>
  <si>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</si>
  <si>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</si>
  <si>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</si>
  <si>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</si>
  <si>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</si>
  <si>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</si>
  <si>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</si>
  <si>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</si>
  <si>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</si>
  <si>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</si>
  <si>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</si>
  <si>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</si>
  <si>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</si>
  <si>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</si>
  <si>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</si>
  <si>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</si>
  <si>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</si>
  <si>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</si>
  <si>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</si>
  <si>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</si>
  <si>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</si>
  <si>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</si>
  <si>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</si>
  <si>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</si>
  <si>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</si>
  <si>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</si>
  <si>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</si>
  <si>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</si>
  <si>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</si>
  <si>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</si>
  <si>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</si>
  <si>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</si>
  <si>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</si>
  <si>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</si>
  <si>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</si>
  <si>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</si>
  <si>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</si>
  <si>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</si>
  <si>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</si>
  <si>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</si>
  <si>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</si>
  <si>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</si>
  <si>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</si>
  <si>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</si>
  <si>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</si>
  <si>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</si>
  <si>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</si>
  <si>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</si>
  <si>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</si>
  <si>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</si>
  <si>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</si>
  <si>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</si>
  <si>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</si>
  <si>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</si>
  <si>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</si>
  <si>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</si>
  <si>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</si>
  <si>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</si>
  <si>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</si>
  <si>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</si>
  <si>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</si>
  <si>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</si>
  <si>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</si>
  <si>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</si>
  <si>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</si>
  <si>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</si>
  <si>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</si>
  <si>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</si>
  <si>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</si>
  <si>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</si>
  <si>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</si>
  <si>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</si>
  <si>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</si>
  <si>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</si>
  <si>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</si>
  <si>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</si>
  <si>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</si>
  <si>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</si>
  <si>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</si>
  <si>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</si>
  <si>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</si>
  <si>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</si>
  <si>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</si>
  <si>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</si>
  <si>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</si>
  <si>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</si>
  <si>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</si>
  <si>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</si>
  <si>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</si>
  <si>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</si>
  <si>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</si>
  <si>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</si>
  <si>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</si>
  <si>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</si>
  <si>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</si>
  <si>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</si>
  <si>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</si>
  <si>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</si>
  <si>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</si>
  <si>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</si>
  <si>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</si>
  <si>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</si>
  <si>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</si>
  <si>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</si>
  <si>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</si>
  <si>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</si>
  <si>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</si>
  <si>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</si>
  <si>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</si>
  <si>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</si>
  <si>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</si>
  <si>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</si>
  <si>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</si>
  <si>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</si>
  <si>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</si>
  <si>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</si>
  <si>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</si>
  <si>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</si>
  <si>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</si>
  <si>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</si>
  <si>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</si>
  <si>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</si>
  <si>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</si>
  <si>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</si>
  <si>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</si>
  <si>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</si>
  <si>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</si>
  <si>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</si>
  <si>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</si>
  <si>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</si>
  <si>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</si>
  <si>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</si>
  <si>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</si>
  <si>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</si>
  <si>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</si>
  <si>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</si>
  <si>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</si>
  <si>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</si>
  <si>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</si>
  <si>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</si>
  <si>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</si>
  <si>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</si>
  <si>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</si>
  <si>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</si>
  <si>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</si>
  <si>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</si>
  <si>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</si>
  <si>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</si>
  <si>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</si>
  <si>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</si>
  <si>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</si>
  <si>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</si>
  <si>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</si>
  <si>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농약품목명</t>
    <phoneticPr fontId="1" type="noConversion"/>
  </si>
  <si>
    <t>가드 수호제</t>
    <phoneticPr fontId="1" type="noConversion"/>
  </si>
  <si>
    <t>triflumizole</t>
    <phoneticPr fontId="1" type="noConversion"/>
  </si>
  <si>
    <t>mancozeb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</si>
  <si>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</si>
  <si>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</si>
  <si>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</si>
  <si>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상표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</si>
  <si>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</si>
  <si>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</si>
  <si>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</si>
  <si>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</si>
  <si>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</si>
  <si>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</si>
  <si>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병충해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</si>
  <si>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</si>
  <si>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</si>
  <si>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</si>
  <si>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</si>
  <si>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</si>
  <si>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</si>
  <si>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종류</t>
    <phoneticPr fontId="1" type="noConversion"/>
  </si>
  <si>
    <t>살균제</t>
    <phoneticPr fontId="1" type="noConversion"/>
  </si>
  <si>
    <t>살충제</t>
    <phoneticPr fontId="1" type="noConversion"/>
  </si>
  <si>
    <t>살균제</t>
    <phoneticPr fontId="1" type="noConversion"/>
  </si>
  <si>
    <t>독성</t>
    <phoneticPr fontId="1" type="noConversion"/>
  </si>
  <si>
    <t>보통독성</t>
    <phoneticPr fontId="1" type="noConversion"/>
  </si>
  <si>
    <t>보통독성</t>
    <phoneticPr fontId="1" type="noConversion"/>
  </si>
  <si>
    <t>저독성</t>
    <phoneticPr fontId="1" type="noConversion"/>
  </si>
  <si>
    <t>저독성</t>
    <phoneticPr fontId="1" type="noConversion"/>
  </si>
  <si>
    <t>보통독성</t>
    <phoneticPr fontId="1" type="noConversion"/>
  </si>
  <si>
    <t>보증기간(3년)</t>
    <phoneticPr fontId="1" type="noConversion"/>
  </si>
  <si>
    <t>평균</t>
    <phoneticPr fontId="1" type="noConversion"/>
  </si>
  <si>
    <t>&gt;90</t>
    <phoneticPr fontId="1" type="noConversion"/>
  </si>
  <si>
    <t>봉사</t>
    <phoneticPr fontId="1" type="noConversion"/>
  </si>
  <si>
    <t>&lt;60</t>
    <phoneticPr fontId="1" type="noConversion"/>
  </si>
  <si>
    <t>충북*</t>
    <phoneticPr fontId="1" type="noConversion"/>
  </si>
  <si>
    <t>경기*</t>
    <phoneticPr fontId="1" type="noConversion"/>
  </si>
  <si>
    <t>(모두)</t>
  </si>
  <si>
    <t>행 레이블</t>
  </si>
  <si>
    <t>열 레이블</t>
  </si>
  <si>
    <t>전체 최대값 : 수량</t>
  </si>
  <si>
    <t>최대값 : 수량</t>
  </si>
  <si>
    <t>전체 최대값 : 매출액</t>
  </si>
  <si>
    <t>최대값 : 매출액</t>
  </si>
  <si>
    <t>$B$20</t>
  </si>
  <si>
    <t>$B$21</t>
  </si>
  <si>
    <t>$E$17</t>
  </si>
  <si>
    <t>단가인상</t>
  </si>
  <si>
    <t>만든 사람 user 날짜 2025-04-15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</si>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</sst>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8" formatCode="0.0_ "/>
    <numFmt numFmtId="181" formatCode="yyyy&quot;년&quot;mm&quot;월&quot;dd&quot;일&quot;"/>
    <numFmt numFmtId="182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8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8" fontId="0" fillId="0" borderId="13" xfId="0" applyNumberFormat="1" applyBorder="1">
      <alignment vertical="center"/>
    </xf>
    <xf numFmtId="178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2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2" fontId="0" fillId="0" borderId="1" xfId="1" applyNumberFormat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2">
    <dxf>
      <font>
        <b/>
        <i val="0"/>
        <u val="double"/>
      </font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0D-4299-ABF8-B348FC3DA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502432"/>
        <c:axId val="443498496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4434984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3502432"/>
        <c:crosses val="max"/>
        <c:crossBetween val="between"/>
        <c:dispUnits>
          <c:builtInUnit val="tenThousands"/>
          <c:dispUnitsLbl>
            <c:layout/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44350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3498496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17</xdr:row>
          <xdr:rowOff>28575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19050</xdr:colOff>
      <xdr:row>19</xdr:row>
      <xdr:rowOff>28575</xdr:rowOff>
    </xdr:from>
    <xdr:to>
      <xdr:col>8</xdr:col>
      <xdr:colOff>9525</xdr:colOff>
      <xdr:row>21</xdr:row>
      <xdr:rowOff>0</xdr:rowOff>
    </xdr:to>
    <xdr:sp macro="[0]!회계" textlink="">
      <xdr:nvSpPr>
        <xdr:cNvPr id="2" name="직사각형 1"/>
        <xdr:cNvSpPr/>
      </xdr:nvSpPr>
      <xdr:spPr>
        <a:xfrm>
          <a:off x="4114800" y="4057650"/>
          <a:ext cx="1362075" cy="3905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762.775593749997" createdVersion="6" refreshedVersion="6" minRefreshableVersion="3" recordCount="8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값 : 수량" fld="4" subtotal="max" baseField="2" baseItem="0" numFmtId="182"/>
    <dataField name="최대값 : 매출액" fld="6" subtotal="max" baseField="2" baseItem="0" numFmtId="182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4" sqref="G4:G9"/>
    </sheetView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s="21" t="s">
        <v>0</v>
      </c>
      <c r="B1" s="21"/>
    </row>
    <row r="3" spans="1:7" x14ac:dyDescent="0.3">
      <c r="A3" s="1" t="s">
        <v>243</v>
      </c>
      <c r="B3" s="1" t="s">
        <v>250</v>
      </c>
      <c r="C3" s="1" t="s">
        <v>257</v>
      </c>
      <c r="D3" s="1" t="s">
        <v>264</v>
      </c>
      <c r="E3" s="1" t="s">
        <v>271</v>
      </c>
      <c r="F3" s="1" t="s">
        <v>275</v>
      </c>
      <c r="G3" s="1" t="s">
        <v>281</v>
      </c>
    </row>
    <row r="4" spans="1:7" x14ac:dyDescent="0.3">
      <c r="A4" s="1" t="s">
        <v>244</v>
      </c>
      <c r="B4" s="1" t="s">
        <v>251</v>
      </c>
      <c r="C4" s="1" t="s">
        <v>258</v>
      </c>
      <c r="D4" s="1" t="s">
        <v>265</v>
      </c>
      <c r="E4" s="1" t="s">
        <v>272</v>
      </c>
      <c r="F4" s="1" t="s">
        <v>276</v>
      </c>
      <c r="G4" s="1">
        <v>3</v>
      </c>
    </row>
    <row r="5" spans="1:7" x14ac:dyDescent="0.3">
      <c r="A5" s="1" t="s">
        <v>245</v>
      </c>
      <c r="B5" s="1" t="s">
        <v>252</v>
      </c>
      <c r="C5" s="1" t="s">
        <v>259</v>
      </c>
      <c r="D5" s="1" t="s">
        <v>266</v>
      </c>
      <c r="E5" s="11" t="s">
        <v>272</v>
      </c>
      <c r="F5" s="1" t="s">
        <v>277</v>
      </c>
      <c r="G5" s="11">
        <v>3</v>
      </c>
    </row>
    <row r="6" spans="1:7" x14ac:dyDescent="0.3">
      <c r="A6" s="1" t="s">
        <v>246</v>
      </c>
      <c r="B6" s="1" t="s">
        <v>253</v>
      </c>
      <c r="C6" s="1" t="s">
        <v>260</v>
      </c>
      <c r="D6" s="1" t="s">
        <v>267</v>
      </c>
      <c r="E6" s="11" t="s">
        <v>272</v>
      </c>
      <c r="F6" s="1" t="s">
        <v>278</v>
      </c>
      <c r="G6" s="11">
        <v>3</v>
      </c>
    </row>
    <row r="7" spans="1:7" x14ac:dyDescent="0.3">
      <c r="A7" s="1" t="s">
        <v>247</v>
      </c>
      <c r="B7" s="1" t="s">
        <v>254</v>
      </c>
      <c r="C7" s="1" t="s">
        <v>261</v>
      </c>
      <c r="D7" s="1" t="s">
        <v>268</v>
      </c>
      <c r="E7" s="11" t="s">
        <v>272</v>
      </c>
      <c r="F7" s="1" t="s">
        <v>279</v>
      </c>
      <c r="G7" s="11">
        <v>3</v>
      </c>
    </row>
    <row r="8" spans="1:7" x14ac:dyDescent="0.3">
      <c r="A8" s="1" t="s">
        <v>248</v>
      </c>
      <c r="B8" s="1" t="s">
        <v>255</v>
      </c>
      <c r="C8" s="1" t="s">
        <v>262</v>
      </c>
      <c r="D8" s="1" t="s">
        <v>269</v>
      </c>
      <c r="E8" s="1" t="s">
        <v>273</v>
      </c>
      <c r="F8" s="1" t="s">
        <v>280</v>
      </c>
      <c r="G8" s="11">
        <v>3</v>
      </c>
    </row>
    <row r="9" spans="1:7" x14ac:dyDescent="0.3">
      <c r="A9" s="1" t="s">
        <v>249</v>
      </c>
      <c r="B9" s="1" t="s">
        <v>256</v>
      </c>
      <c r="C9" s="1" t="s">
        <v>263</v>
      </c>
      <c r="D9" s="1" t="s">
        <v>270</v>
      </c>
      <c r="E9" s="1" t="s">
        <v>274</v>
      </c>
      <c r="F9" s="1" t="s">
        <v>278</v>
      </c>
      <c r="G9" s="11">
        <v>3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1"/>
  <sheetViews>
    <sheetView workbookViewId="0">
      <selection activeCell="K21" sqref="K21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12" t="s">
        <v>186</v>
      </c>
      <c r="B1" s="12"/>
      <c r="C1" s="12"/>
      <c r="D1" s="12"/>
      <c r="E1" s="12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52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52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52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52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52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52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52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52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52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52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52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52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52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52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52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52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52">
        <v>356520</v>
      </c>
    </row>
    <row r="21" spans="1:5" x14ac:dyDescent="0.3">
      <c r="D21" s="4" t="s">
        <v>214</v>
      </c>
      <c r="E21" s="52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19050</xdr:colOff>
                    <xdr:row>17</xdr:row>
                    <xdr:rowOff>28575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7" workbookViewId="0">
      <selection activeCell="I23" sqref="I23"/>
    </sheetView>
  </sheetViews>
  <sheetFormatPr defaultRowHeight="16.5" x14ac:dyDescent="0.3"/>
  <sheetData>
    <row r="1" spans="1:5" ht="20.25" x14ac:dyDescent="0.3">
      <c r="A1" s="12" t="s">
        <v>216</v>
      </c>
      <c r="B1" s="12"/>
      <c r="C1" s="12"/>
      <c r="D1" s="12"/>
      <c r="E1" s="12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workbookViewId="0">
      <selection activeCell="F20" sqref="F20"/>
    </sheetView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ht="24.75" x14ac:dyDescent="0.3">
      <c r="A1" s="22" t="s">
        <v>97</v>
      </c>
      <c r="B1" s="22"/>
      <c r="C1" s="22"/>
      <c r="D1" s="22"/>
      <c r="E1" s="22"/>
      <c r="F1" s="22"/>
      <c r="G1" s="22"/>
      <c r="H1" s="22"/>
    </row>
    <row r="3" spans="1:8" ht="17.25" thickBot="1" x14ac:dyDescent="0.35">
      <c r="F3" s="1" t="s">
        <v>78</v>
      </c>
      <c r="G3" s="23">
        <v>45464</v>
      </c>
      <c r="H3" s="23"/>
    </row>
    <row r="4" spans="1:8" x14ac:dyDescent="0.3">
      <c r="A4" s="25" t="s">
        <v>79</v>
      </c>
      <c r="B4" s="26" t="s">
        <v>80</v>
      </c>
      <c r="C4" s="26" t="s">
        <v>81</v>
      </c>
      <c r="D4" s="26" t="s">
        <v>82</v>
      </c>
      <c r="E4" s="26" t="s">
        <v>83</v>
      </c>
      <c r="F4" s="26" t="s">
        <v>84</v>
      </c>
      <c r="G4" s="26" t="s">
        <v>85</v>
      </c>
      <c r="H4" s="27" t="s">
        <v>86</v>
      </c>
    </row>
    <row r="5" spans="1:8" x14ac:dyDescent="0.3">
      <c r="A5" s="28" t="s">
        <v>87</v>
      </c>
      <c r="B5" s="4" t="s">
        <v>88</v>
      </c>
      <c r="C5" s="4" t="s">
        <v>89</v>
      </c>
      <c r="D5" s="4" t="s">
        <v>90</v>
      </c>
      <c r="E5" s="24">
        <v>7.96</v>
      </c>
      <c r="F5" s="24">
        <v>2.14</v>
      </c>
      <c r="G5" s="24">
        <v>3.25</v>
      </c>
      <c r="H5" s="29">
        <v>3.61</v>
      </c>
    </row>
    <row r="6" spans="1:8" x14ac:dyDescent="0.3">
      <c r="A6" s="28" t="s">
        <v>91</v>
      </c>
      <c r="B6" s="4" t="s">
        <v>88</v>
      </c>
      <c r="C6" s="4" t="s">
        <v>89</v>
      </c>
      <c r="D6" s="4" t="s">
        <v>90</v>
      </c>
      <c r="E6" s="24">
        <v>10.44</v>
      </c>
      <c r="F6" s="24">
        <v>1.82</v>
      </c>
      <c r="G6" s="24">
        <v>3.43</v>
      </c>
      <c r="H6" s="29">
        <v>0.57999999999999996</v>
      </c>
    </row>
    <row r="7" spans="1:8" x14ac:dyDescent="0.3">
      <c r="A7" s="28" t="s">
        <v>92</v>
      </c>
      <c r="B7" s="4">
        <v>2025</v>
      </c>
      <c r="C7" s="4" t="s">
        <v>93</v>
      </c>
      <c r="D7" s="4" t="s">
        <v>94</v>
      </c>
      <c r="E7" s="24">
        <v>3.63</v>
      </c>
      <c r="F7" s="24">
        <v>7.99</v>
      </c>
      <c r="G7" s="24">
        <v>3.99</v>
      </c>
      <c r="H7" s="29">
        <v>4.16</v>
      </c>
    </row>
    <row r="8" spans="1:8" x14ac:dyDescent="0.3">
      <c r="A8" s="28" t="s">
        <v>95</v>
      </c>
      <c r="B8" s="4">
        <v>2025</v>
      </c>
      <c r="C8" s="4" t="s">
        <v>93</v>
      </c>
      <c r="D8" s="4" t="s">
        <v>90</v>
      </c>
      <c r="E8" s="24">
        <v>60.59</v>
      </c>
      <c r="F8" s="24">
        <v>39.1</v>
      </c>
      <c r="G8" s="24">
        <v>53.82</v>
      </c>
      <c r="H8" s="29">
        <v>39.83</v>
      </c>
    </row>
    <row r="9" spans="1:8" ht="17.25" thickBot="1" x14ac:dyDescent="0.35">
      <c r="A9" s="30" t="s">
        <v>96</v>
      </c>
      <c r="B9" s="31">
        <v>2025</v>
      </c>
      <c r="C9" s="31" t="s">
        <v>93</v>
      </c>
      <c r="D9" s="31" t="s">
        <v>90</v>
      </c>
      <c r="E9" s="32">
        <v>97.34</v>
      </c>
      <c r="F9" s="32">
        <v>26.55</v>
      </c>
      <c r="G9" s="32">
        <v>85.67</v>
      </c>
      <c r="H9" s="33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J14" sqref="J14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12" t="s">
        <v>98</v>
      </c>
      <c r="B1" s="12"/>
      <c r="C1" s="12"/>
      <c r="D1" s="12"/>
      <c r="E1" s="12"/>
      <c r="F1" s="12"/>
    </row>
    <row r="2" spans="1:6" x14ac:dyDescent="0.3">
      <c r="F2" s="7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0" priority="1">
      <formula>LEFT($B4)="경"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A3" sqref="A3:F12"/>
    </sheetView>
  </sheetViews>
  <sheetFormatPr defaultRowHeight="16.5" x14ac:dyDescent="0.3"/>
  <sheetData>
    <row r="1" spans="1:6" ht="20.25" x14ac:dyDescent="0.3">
      <c r="A1" s="12" t="s">
        <v>226</v>
      </c>
      <c r="B1" s="12"/>
      <c r="C1" s="12"/>
      <c r="D1" s="12"/>
      <c r="E1" s="12"/>
      <c r="F1" s="12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1" t="s">
        <v>282</v>
      </c>
      <c r="B15" s="1" t="s">
        <v>284</v>
      </c>
      <c r="C15" s="1"/>
    </row>
    <row r="16" spans="1:6" x14ac:dyDescent="0.3">
      <c r="A16" s="1" t="s">
        <v>283</v>
      </c>
      <c r="B16" s="1"/>
      <c r="C16" s="1"/>
    </row>
    <row r="17" spans="1:6" x14ac:dyDescent="0.3">
      <c r="A17" s="1"/>
      <c r="B17" s="1" t="s">
        <v>285</v>
      </c>
      <c r="C17" s="1"/>
    </row>
    <row r="20" spans="1:6" x14ac:dyDescent="0.3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3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3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3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13" workbookViewId="0">
      <selection activeCell="G32" sqref="G32"/>
    </sheetView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3" t="s">
        <v>50</v>
      </c>
      <c r="L2" s="13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14">
        <f>SUMIF(G3:G11,"다이어리",J3:J11)/SUM(J3:J11)</f>
        <v>0.35658914728682173</v>
      </c>
      <c r="L3" s="14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TRIM(UPPER(LEFT(G15,3)))</f>
        <v>CD</v>
      </c>
      <c r="I15" s="4"/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0">TRIM(UPPER(LEFT(G16,3)))</f>
        <v>CD</v>
      </c>
      <c r="I16" s="4"/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0"/>
        <v>CD</v>
      </c>
      <c r="I17" s="4"/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0"/>
        <v>SSD</v>
      </c>
      <c r="I18" s="4"/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0"/>
        <v>SSD</v>
      </c>
      <c r="I19" s="4"/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0"/>
        <v>SSD</v>
      </c>
      <c r="I20" s="4"/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 t="str">
        <f t="shared" si="0"/>
        <v>CPU</v>
      </c>
      <c r="I21" s="4"/>
      <c r="J21" s="4">
        <v>25</v>
      </c>
      <c r="K21" s="6">
        <v>1200</v>
      </c>
    </row>
    <row r="22" spans="1:11" x14ac:dyDescent="0.3">
      <c r="A22" s="13" t="s">
        <v>37</v>
      </c>
      <c r="B22" s="13"/>
      <c r="C22" s="4" t="str">
        <f>VLOOKUP(DMAX(A12:D20,2,A12:A13),B13:D20,3,FALSE)</f>
        <v>박민수</v>
      </c>
      <c r="D22" s="1"/>
      <c r="G22" s="4" t="s">
        <v>59</v>
      </c>
      <c r="H22" s="4" t="str">
        <f t="shared" si="0"/>
        <v>CPU</v>
      </c>
      <c r="I22" s="4"/>
      <c r="J22" s="4">
        <v>54</v>
      </c>
      <c r="K22" s="6">
        <v>800</v>
      </c>
    </row>
    <row r="23" spans="1:11" x14ac:dyDescent="0.3">
      <c r="G23" s="4" t="s">
        <v>60</v>
      </c>
      <c r="H23" s="4" t="str">
        <f t="shared" si="0"/>
        <v>CPU</v>
      </c>
      <c r="I23" s="4"/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15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16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15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16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15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16"/>
      <c r="B31" s="4" t="s">
        <v>71</v>
      </c>
      <c r="C31" s="4">
        <v>556</v>
      </c>
      <c r="D31" s="4">
        <v>556</v>
      </c>
      <c r="E31" s="4">
        <v>220</v>
      </c>
      <c r="G31" s="4">
        <f>ROUND(DMAX(A25:E37,3,B25:B26)-DMIN(A25:E37,3,B25:B26),-1)</f>
        <v>670</v>
      </c>
    </row>
    <row r="32" spans="1:11" x14ac:dyDescent="0.3">
      <c r="A32" s="15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16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15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16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15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16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29" sqref="I29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17" t="s">
        <v>123</v>
      </c>
      <c r="B1" s="17"/>
      <c r="C1" s="17"/>
      <c r="D1" s="17"/>
      <c r="F1" s="17" t="s">
        <v>124</v>
      </c>
      <c r="G1" s="17"/>
      <c r="H1" s="17"/>
      <c r="I1" s="17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17" t="s">
        <v>154</v>
      </c>
      <c r="B18" s="17"/>
      <c r="C18" s="17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 t="s">
        <v>286</v>
      </c>
      <c r="B20" s="4">
        <v>74.5</v>
      </c>
      <c r="C20" s="4">
        <v>85.5</v>
      </c>
    </row>
    <row r="21" spans="1:3" x14ac:dyDescent="0.3">
      <c r="A21" s="4" t="s">
        <v>287</v>
      </c>
      <c r="B21" s="4">
        <v>78.5</v>
      </c>
      <c r="C21" s="4">
        <v>88.833333333333329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19" sqref="G19"/>
    </sheetView>
  </sheetViews>
  <sheetFormatPr defaultRowHeight="16.5" x14ac:dyDescent="0.3"/>
  <cols>
    <col min="1" max="1" width="20.125" bestFit="1" customWidth="1"/>
    <col min="2" max="2" width="11.875" customWidth="1"/>
    <col min="3" max="4" width="9.625" customWidth="1"/>
    <col min="5" max="5" width="8.5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</cols>
  <sheetData>
    <row r="1" spans="1:8" ht="20.25" x14ac:dyDescent="0.3">
      <c r="A1" s="12" t="s">
        <v>158</v>
      </c>
      <c r="B1" s="12"/>
      <c r="C1" s="12"/>
      <c r="D1" s="12"/>
      <c r="E1" s="12"/>
      <c r="F1" s="12"/>
      <c r="G1" s="12"/>
      <c r="H1" s="12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3">
      <c r="A14" s="34" t="s">
        <v>53</v>
      </c>
      <c r="B14" t="s">
        <v>288</v>
      </c>
    </row>
    <row r="16" spans="1:8" x14ac:dyDescent="0.3">
      <c r="B16" s="34" t="s">
        <v>290</v>
      </c>
    </row>
    <row r="17" spans="1:4" x14ac:dyDescent="0.3">
      <c r="A17" s="34" t="s">
        <v>289</v>
      </c>
      <c r="B17" t="s">
        <v>168</v>
      </c>
      <c r="C17" t="s">
        <v>170</v>
      </c>
      <c r="D17" t="s">
        <v>165</v>
      </c>
    </row>
    <row r="18" spans="1:4" x14ac:dyDescent="0.3">
      <c r="A18" s="35" t="s">
        <v>71</v>
      </c>
      <c r="B18" s="37"/>
      <c r="C18" s="37"/>
      <c r="D18" s="37"/>
    </row>
    <row r="19" spans="1:4" x14ac:dyDescent="0.3">
      <c r="A19" s="36" t="s">
        <v>292</v>
      </c>
      <c r="B19" s="37">
        <v>336</v>
      </c>
      <c r="C19" s="37">
        <v>80</v>
      </c>
      <c r="D19" s="37">
        <v>1220</v>
      </c>
    </row>
    <row r="20" spans="1:4" x14ac:dyDescent="0.3">
      <c r="A20" s="36" t="s">
        <v>294</v>
      </c>
      <c r="B20" s="37">
        <v>161280</v>
      </c>
      <c r="C20" s="37">
        <v>72000</v>
      </c>
      <c r="D20" s="37">
        <v>236680</v>
      </c>
    </row>
    <row r="21" spans="1:4" x14ac:dyDescent="0.3">
      <c r="A21" s="35" t="s">
        <v>70</v>
      </c>
      <c r="B21" s="37"/>
      <c r="C21" s="37"/>
      <c r="D21" s="37"/>
    </row>
    <row r="22" spans="1:4" x14ac:dyDescent="0.3">
      <c r="A22" s="36" t="s">
        <v>292</v>
      </c>
      <c r="B22" s="37">
        <v>870</v>
      </c>
      <c r="C22" s="37">
        <v>280</v>
      </c>
      <c r="D22" s="37">
        <v>521</v>
      </c>
    </row>
    <row r="23" spans="1:4" x14ac:dyDescent="0.3">
      <c r="A23" s="36" t="s">
        <v>294</v>
      </c>
      <c r="B23" s="37">
        <v>435000</v>
      </c>
      <c r="C23" s="37">
        <v>274400</v>
      </c>
      <c r="D23" s="37">
        <v>101074</v>
      </c>
    </row>
    <row r="24" spans="1:4" x14ac:dyDescent="0.3">
      <c r="A24" s="35" t="s">
        <v>291</v>
      </c>
      <c r="B24" s="37">
        <v>870</v>
      </c>
      <c r="C24" s="37">
        <v>280</v>
      </c>
      <c r="D24" s="37">
        <v>1220</v>
      </c>
    </row>
    <row r="25" spans="1:4" x14ac:dyDescent="0.3">
      <c r="A25" s="35" t="s">
        <v>293</v>
      </c>
      <c r="B25" s="37">
        <v>435000</v>
      </c>
      <c r="C25" s="37">
        <v>274400</v>
      </c>
      <c r="D25" s="37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2"/>
  <sheetViews>
    <sheetView showGridLines="0" workbookViewId="0"/>
  </sheetViews>
  <sheetFormatPr defaultRowHeight="16.5" outlineLevelRow="1" outlineLevelCol="1" x14ac:dyDescent="0.3"/>
  <cols>
    <col min="3" max="3" width="6.625" customWidth="1"/>
    <col min="4" max="6" width="10.875" bestFit="1" customWidth="1" outlineLevel="1"/>
  </cols>
  <sheetData>
    <row r="1" spans="2:6" ht="17.25" thickBot="1" x14ac:dyDescent="0.35"/>
    <row r="2" spans="2:6" x14ac:dyDescent="0.3">
      <c r="B2" s="41" t="s">
        <v>301</v>
      </c>
      <c r="C2" s="42"/>
      <c r="D2" s="48"/>
      <c r="E2" s="48"/>
      <c r="F2" s="48"/>
    </row>
    <row r="3" spans="2:6" collapsed="1" x14ac:dyDescent="0.3">
      <c r="B3" s="40"/>
      <c r="C3" s="40"/>
      <c r="D3" s="49" t="s">
        <v>303</v>
      </c>
      <c r="E3" s="49" t="s">
        <v>298</v>
      </c>
      <c r="F3" s="49" t="s">
        <v>300</v>
      </c>
    </row>
    <row r="4" spans="2:6" ht="40.5" hidden="1" outlineLevel="1" x14ac:dyDescent="0.3">
      <c r="B4" s="44"/>
      <c r="C4" s="44"/>
      <c r="D4" s="38"/>
      <c r="E4" s="51" t="s">
        <v>299</v>
      </c>
      <c r="F4" s="51" t="s">
        <v>299</v>
      </c>
    </row>
    <row r="5" spans="2:6" x14ac:dyDescent="0.3">
      <c r="B5" s="45" t="s">
        <v>302</v>
      </c>
      <c r="C5" s="46"/>
      <c r="D5" s="43"/>
      <c r="E5" s="43"/>
      <c r="F5" s="43"/>
    </row>
    <row r="6" spans="2:6" outlineLevel="1" x14ac:dyDescent="0.3">
      <c r="B6" s="44"/>
      <c r="C6" s="44" t="s">
        <v>295</v>
      </c>
      <c r="D6" s="38">
        <v>350</v>
      </c>
      <c r="E6" s="50">
        <v>450</v>
      </c>
      <c r="F6" s="50">
        <v>250</v>
      </c>
    </row>
    <row r="7" spans="2:6" outlineLevel="1" x14ac:dyDescent="0.3">
      <c r="B7" s="44"/>
      <c r="C7" s="44" t="s">
        <v>296</v>
      </c>
      <c r="D7" s="38">
        <v>580</v>
      </c>
      <c r="E7" s="50">
        <v>680</v>
      </c>
      <c r="F7" s="50">
        <v>480</v>
      </c>
    </row>
    <row r="8" spans="2:6" x14ac:dyDescent="0.3">
      <c r="B8" s="45" t="s">
        <v>304</v>
      </c>
      <c r="C8" s="46"/>
      <c r="D8" s="43"/>
      <c r="E8" s="43"/>
      <c r="F8" s="43"/>
    </row>
    <row r="9" spans="2:6" ht="17.25" outlineLevel="1" thickBot="1" x14ac:dyDescent="0.35">
      <c r="B9" s="47"/>
      <c r="C9" s="47" t="s">
        <v>297</v>
      </c>
      <c r="D9" s="39">
        <v>2133330</v>
      </c>
      <c r="E9" s="39">
        <v>2601830</v>
      </c>
      <c r="F9" s="39">
        <v>1664830</v>
      </c>
    </row>
    <row r="10" spans="2:6" x14ac:dyDescent="0.3">
      <c r="B10" t="s">
        <v>305</v>
      </c>
    </row>
    <row r="11" spans="2:6" x14ac:dyDescent="0.3">
      <c r="B11" t="s">
        <v>306</v>
      </c>
    </row>
    <row r="12" spans="2:6" x14ac:dyDescent="0.3">
      <c r="B12" t="s">
        <v>307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7" sqref="E17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12" t="s">
        <v>174</v>
      </c>
      <c r="B1" s="12"/>
      <c r="C1" s="12"/>
      <c r="D1" s="12"/>
      <c r="E1" s="12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18" t="s">
        <v>182</v>
      </c>
      <c r="B17" s="19"/>
      <c r="C17" s="19"/>
      <c r="D17" s="20"/>
      <c r="E17" s="9">
        <f>SUM(E4:E16)</f>
        <v>2133330</v>
      </c>
    </row>
    <row r="19" spans="1:5" x14ac:dyDescent="0.3">
      <c r="A19" s="18" t="s">
        <v>183</v>
      </c>
      <c r="B19" s="20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scenarios current="1" sqref="E17">
    <scenario name="단가인상" locked="1" count="2" user="user" comment="만든 사람 user 날짜 2025-04-15">
      <inputCells r="B20" val="450"/>
      <inputCells r="B21" val="680"/>
    </scenario>
    <scenario name="단가인하" locked="1" count="2" user="user" comment="만든 사람 user 날짜 2025-04-15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2025-04-15T10:04:35Z</dcterms:modified>
</cp:coreProperties>
</file>