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4EA82FF5-C36A-4F03-8C63-04D866F53909}" xr6:coauthVersionLast="47" xr6:coauthVersionMax="47" xr10:uidLastSave="{00000000-0000-0000-0000-000000000000}"/>
  <bookViews>
    <workbookView xWindow="-28920" yWindow="-120" windowWidth="29040" windowHeight="15840" tabRatio="79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1" r:id="rId4"/>
    <sheet name="분석작업-1" sheetId="3" r:id="rId5"/>
    <sheet name="시나리오 요약" sheetId="12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 a="1"/>
  <c r="B31" i="2" s="1"/>
  <c r="C31" i="2" a="1"/>
  <c r="C31" i="2"/>
  <c r="D31" i="2" a="1"/>
  <c r="D31" i="2" s="1"/>
  <c r="E31" i="2" a="1"/>
  <c r="E31" i="2"/>
  <c r="B32" i="2" a="1"/>
  <c r="B32" i="2" s="1"/>
  <c r="C32" i="2" a="1"/>
  <c r="C32" i="2"/>
  <c r="D32" i="2" a="1"/>
  <c r="D32" i="2" s="1"/>
  <c r="E32" i="2" a="1"/>
  <c r="E32" i="2"/>
  <c r="C30" i="2" a="1"/>
  <c r="C30" i="2" s="1"/>
  <c r="D30" i="2" a="1"/>
  <c r="D30" i="2" s="1"/>
  <c r="E30" i="2" a="1"/>
  <c r="E30" i="2" s="1"/>
  <c r="B30" i="2" a="1"/>
  <c r="B30" i="2" s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B4" i="2" a="1"/>
  <c r="B4" i="2" s="1"/>
  <c r="B5" i="2" a="1"/>
  <c r="B5" i="2" s="1"/>
  <c r="B3" i="2" a="1"/>
  <c r="B3" i="2" s="1"/>
  <c r="F37" i="2"/>
  <c r="F38" i="2"/>
  <c r="F39" i="2"/>
  <c r="F40" i="2"/>
  <c r="F36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3" i="2" a="1"/>
  <c r="H21" i="2" a="1"/>
  <c r="H14" i="2" a="1"/>
  <c r="H22" i="2" a="1"/>
  <c r="H20" i="2" a="1"/>
  <c r="H15" i="2" a="1"/>
  <c r="H23" i="2" a="1"/>
  <c r="H16" i="2" a="1"/>
  <c r="H24" i="2" a="1"/>
  <c r="H17" i="2" a="1"/>
  <c r="H25" i="2" a="1"/>
  <c r="H18" i="2" a="1"/>
  <c r="H10" i="2" a="1"/>
  <c r="H11" i="2" a="1"/>
  <c r="H19" i="2" a="1"/>
  <c r="H12" i="2" a="1"/>
  <c r="H24" i="2" l="1"/>
  <c r="H22" i="2"/>
  <c r="H20" i="2"/>
  <c r="H18" i="2"/>
  <c r="H16" i="2"/>
  <c r="H14" i="2"/>
  <c r="H12" i="2"/>
  <c r="H25" i="2"/>
  <c r="H23" i="2"/>
  <c r="H21" i="2"/>
  <c r="H19" i="2"/>
  <c r="H17" i="2"/>
  <c r="H15" i="2"/>
  <c r="H13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AA2563-11CF-4D99-90CF-B3A5A8C44A97}" name="MS Access Database_Query" type="1" refreshedVersion="8" background="1">
    <dbPr connection="DSN=MS Access Database;DBQ=C:\길벗컴활1급\01 엑셀\03 기본모의고사\사원관리.accdb;DefaultDir=C:\길벗컴활1급\01 엑셀\03 기본모의고사;DriverId=25;FIL=MS Access;MaxBufferSize=2048;PageTimeout=5;" command="SELECT 사원명부.이름, 사원명부.부서, 사원명부.직위, 사원명부.기본급_x000d__x000a_FROM `C:\길벗컴활1급\01 엑셀\03 기본모의고사\사원관리.accdb`.사원명부 사원명부"/>
  </connection>
  <connection id="2" xr16:uid="{0F919827-9C22-47E5-92E1-EFE476CCE6DC}" sourceFile="C:\길벗컴활1급\01 엑셀\03 기본모의고사\사원관리.accdb" keepAlive="1" name="사원관리" type="5" refreshedVersion="8" background="1">
    <dbPr connection="Provider=Microsoft.ACE.OLEDB.12.0;User ID=Admin;Data Source=C: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<sst xmlns="http://schemas.openxmlformats.org/spreadsheetml/2006/main" count="427" uniqueCount="186">
  <si>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</si>
  <si>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</si>
  <si>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</si>
  <si>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</si>
  <si>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</si>
  <si>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</si>
  <si>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</si>
  <si>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</si>
  <si>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</si>
  <si>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</si>
  <si>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</si>
  <si>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</si>
  <si>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</si>
  <si>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</si>
  <si>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</si>
  <si>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</si>
  <si>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</si>
  <si>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</si>
  <si>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</si>
  <si>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</si>
  <si>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</si>
  <si>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</si>
  <si>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</si>
  <si>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</si>
  <si>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</si>
  <si>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</si>
  <si>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</si>
  <si>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</si>
  <si>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</si>
  <si>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</si>
  <si>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</si>
  <si>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</si>
  <si>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</si>
  <si>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</si>
  <si>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</si>
  <si>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</si>
  <si>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</si>
  <si>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</si>
  <si>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</si>
  <si>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</si>
  <si>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</si>
  <si>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</si>
  <si>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</si>
  <si>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</si>
  <si>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</si>
  <si>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</si>
  <si>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</si>
  <si>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</si>
  <si>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</si>
  <si>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</si>
  <si>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</si>
  <si>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</si>
  <si>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</si>
  <si>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</si>
  <si>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</si>
  <si>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</si>
  <si>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</si>
  <si>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</si>
  <si>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</si>
  <si>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</si>
  <si>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</si>
  <si>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</si>
  <si>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</si>
  <si>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</si>
  <si>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</si>
  <si>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</si>
  <si>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</si>
  <si>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</si>
  <si>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</si>
  <si>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</si>
  <si>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</si>
  <si>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</si>
  <si>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</si>
  <si>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</si>
  <si>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</si>
  <si>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</si>
  <si>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</si>
  <si>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</si>
  <si>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</si>
  <si>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</si>
  <si>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</si>
  <si>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</si>
  <si>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</si>
  <si>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</si>
  <si>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</si>
  <si>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</si>
  <si>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</si>
  <si>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</si>
  <si>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</si>
  <si>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</si>
  <si>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</si>
  <si>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</si>
  <si>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</si>
  <si>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</si>
  <si>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</si>
  <si>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</si>
  <si>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</si>
  <si>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</si>
  <si>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</si>
  <si>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</si>
  <si>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</si>
  <si>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</si>
  <si>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</si>
  <si>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</si>
  <si>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</si>
  <si>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</si>
  <si>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</si>
  <si>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</si>
  <si>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</si>
  <si>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</si>
  <si>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</si>
  <si>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</si>
  <si>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</si>
  <si>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</si>
  <si>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</si>
  <si>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</si>
  <si>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</si>
  <si>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</si>
  <si>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</si>
  <si>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</si>
  <si>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</si>
  <si>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</si>
  <si>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</si>
  <si>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</si>
  <si>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</si>
  <si>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</si>
  <si>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</si>
  <si>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</si>
  <si>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</si>
  <si>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</si>
  <si>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</si>
  <si>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</si>
  <si>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</si>
  <si>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영업부</t>
  </si>
  <si>
    <t>총무부</t>
  </si>
  <si>
    <t>기획부</t>
  </si>
  <si>
    <t>경리부</t>
  </si>
  <si>
    <t>광고부</t>
  </si>
  <si>
    <t>디자인</t>
  </si>
  <si>
    <t>유통부</t>
  </si>
  <si>
    <t>인사부</t>
  </si>
  <si>
    <t>판촉부</t>
  </si>
  <si>
    <t>직위</t>
  </si>
  <si>
    <t>사원</t>
  </si>
  <si>
    <t>주임</t>
  </si>
  <si>
    <t>대리</t>
  </si>
  <si>
    <t>합계 : 기본급</t>
  </si>
  <si>
    <t>값</t>
  </si>
  <si>
    <t>합계 : 상여금</t>
  </si>
  <si>
    <t>기본급</t>
  </si>
  <si>
    <t>임종국</t>
  </si>
  <si>
    <t>송명근</t>
  </si>
  <si>
    <t>이춘식</t>
  </si>
  <si>
    <t>$E$12</t>
  </si>
  <si>
    <t>단가 감소</t>
  </si>
  <si>
    <t>단가 증가</t>
  </si>
  <si>
    <t>사번</t>
  </si>
  <si>
    <t>주민등록번호</t>
  </si>
  <si>
    <t>연락처</t>
  </si>
  <si>
    <t>입사일</t>
  </si>
  <si>
    <t>생일</t>
  </si>
  <si>
    <t>부양가족수</t>
  </si>
  <si>
    <t>수당</t>
  </si>
  <si>
    <t>2017-0024</t>
  </si>
  <si>
    <t>721126-1691510</t>
  </si>
  <si>
    <t>378-8746</t>
  </si>
  <si>
    <t>11월26일</t>
  </si>
  <si>
    <t>2021-0015</t>
  </si>
  <si>
    <t>741109-1270948</t>
  </si>
  <si>
    <t>800-6543</t>
  </si>
  <si>
    <t>11월09일</t>
  </si>
  <si>
    <t>2018-0005</t>
  </si>
  <si>
    <t>770204-1676086</t>
  </si>
  <si>
    <t>945-5199</t>
  </si>
  <si>
    <t>02월04일</t>
  </si>
  <si>
    <t>$B$15</t>
  </si>
  <si>
    <t>$B$16</t>
  </si>
  <si>
    <t>만든 사람 ye seul lee 날짜 2025-04-12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</si>
  <si>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</si>
  <si>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</si>
  <si>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</si>
  <si>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</si>
  <si>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</si>
  <si>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</si>
  <si>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</si>
  <si>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최경원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</si>
</sst>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&quot;"/>
    <numFmt numFmtId="181" formatCode="@&quot;님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5" fillId="0" borderId="0" xfId="0" applyFont="1" applyFill="1" applyBorder="1" applyAlignment="1">
      <alignment vertical="top" wrapText="1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fill>
        <patternFill>
          <bgColor rgb="FFFFC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48338983356069"/>
                      <c:h val="0.18430805816727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130-4161-98A1-25DAB843986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8891</xdr:rowOff>
    </xdr:from>
    <xdr:to>
      <xdr:col>8</xdr:col>
      <xdr:colOff>0</xdr:colOff>
      <xdr:row>28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 seul lee" refreshedDate="45772.926937152777" backgroundQuery="1" createdVersion="8" refreshedVersion="8" minRefreshableVersion="3" recordCount="30" xr:uid="{F89B9DA2-A1D6-4836-AF33-F47BB53EB576}">
  <cacheSource type="external" connectionId="2"/>
  <cacheFields count="12">
    <cacheField name="사번" numFmtId="0">
      <sharedItems count="30">
        <s v="2017-0001"/>
        <s v="2022-0002"/>
        <s v="2021-0003"/>
        <s v="2017-0004"/>
        <s v="2018-0005"/>
        <s v="2018-0006"/>
        <s v="2023-0007"/>
        <s v="2021-0008"/>
        <s v="2018-0009"/>
        <s v="2023-0010"/>
        <s v="2023-0011"/>
        <s v="2023-0012"/>
        <s v="2023-0013"/>
        <s v="2021-0014"/>
        <s v="2021-0015"/>
        <s v="2021-0016"/>
        <s v="2023-0017"/>
        <s v="2018-0018"/>
        <s v="2023-0019"/>
        <s v="2023-0020"/>
        <s v="2023-0021"/>
        <s v="2023-0022"/>
        <s v="2017-0023"/>
        <s v="2017-0024"/>
        <s v="2023-0025"/>
        <s v="2020-0026"/>
        <s v="2021-0027"/>
        <s v="2023-0028"/>
        <s v="2023-0029"/>
        <s v="2020-0030"/>
      </sharedItems>
    </cacheField>
    <cacheField name="이름" numFmtId="0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주민등록번호" numFmtId="0">
      <sharedItems count="30">
        <s v="760320-1511562"/>
        <s v="740828-2181541"/>
        <s v="760310-2579250"/>
        <s v="730806-2307650"/>
        <s v="770204-1676086"/>
        <s v="800418-1618106"/>
        <s v="700125-1384267"/>
        <s v="700326-1749952"/>
        <s v="770730-1858178"/>
        <s v="780409-1157414"/>
        <s v="770619-1534390"/>
        <s v="720815-1841910"/>
        <s v="720419-1201665"/>
        <s v="710916-1722044"/>
        <s v="741109-1270948"/>
        <s v="711123-2263604"/>
        <s v="720724-2385375"/>
        <s v="761201-1529572"/>
        <s v="711220-2590268"/>
        <s v="761115-1450112"/>
        <s v="710611-1163137"/>
        <s v="791025-1332578"/>
        <s v="740923-2343679"/>
        <s v="721126-1691510"/>
        <s v="711117-1823779"/>
        <s v="701202-1298639"/>
        <s v="770528-1137508"/>
        <s v="740705-1472879"/>
        <s v="710725-2731128"/>
        <s v="731011-1790333"/>
      </sharedItems>
    </cacheField>
    <cacheField name="연락처" numFmtId="0">
      <sharedItems count="30">
        <s v="867-8567"/>
        <s v="556-0945"/>
        <s v="890-4569"/>
        <s v="834-5734"/>
        <s v="945-5199"/>
        <s v="523-1908"/>
        <s v="485-6286"/>
        <s v="635-6711"/>
        <s v="894-7580"/>
        <s v="835-6745"/>
        <s v="856-7835"/>
        <s v="890-5763"/>
        <s v="819-0055"/>
        <s v="846-7856"/>
        <s v="800-6543"/>
        <s v="354-8723"/>
        <s v="785-0678"/>
        <s v="834-5634"/>
        <s v="552-2756"/>
        <s v="734-7520"/>
        <s v="734-5910"/>
        <s v="756-7856"/>
        <s v="895-6758"/>
        <s v="378-8746"/>
        <s v="785-7456"/>
        <s v="905-6845"/>
        <s v="245-8800"/>
        <s v="934-3355"/>
        <s v="574-6729"/>
        <s v="648-6538"/>
      </sharedItems>
    </cacheField>
    <cacheField name="입사일" numFmtId="0">
      <sharedItems containsSemiMixedTypes="0" containsNonDate="0" containsDate="1" containsString="0" minDate="2017-04-08T00:00:00" maxDate="2023-10-21T00:00:00" count="30">
        <d v="2017-11-05T00:00:00"/>
        <d v="2022-03-11T00:00:00"/>
        <d v="2021-04-15T00:00:00"/>
        <d v="2017-09-24T00:00:00"/>
        <d v="2018-03-15T00:00:00"/>
        <d v="2018-11-07T00:00:00"/>
        <d v="2023-02-10T00:00:00"/>
        <d v="2021-02-17T00:00:00"/>
        <d v="2018-11-10T00:00:00"/>
        <d v="2023-06-19T00:00:00"/>
        <d v="2023-10-20T00:00:00"/>
        <d v="2023-08-21T00:00:00"/>
        <d v="2023-06-23T00:00:00"/>
        <d v="2021-07-04T00:00:00"/>
        <d v="2021-09-23T00:00:00"/>
        <d v="2021-02-27T00:00:00"/>
        <d v="2023-10-04T00:00:00"/>
        <d v="2018-08-23T00:00:00"/>
        <d v="2023-04-02T00:00:00"/>
        <d v="2023-01-05T00:00:00"/>
        <d v="2023-01-01T00:00:00"/>
        <d v="2023-09-17T00:00:00"/>
        <d v="2017-04-08T00:00:00"/>
        <d v="2017-11-27T00:00:00"/>
        <d v="2023-08-09T00:00:00"/>
        <d v="2020-01-31T00:00:00"/>
        <d v="2021-11-11T00:00:00"/>
        <d v="2023-07-14T00:00:00"/>
        <d v="2023-03-01T00:00:00"/>
        <d v="2020-02-22T00:00:00"/>
      </sharedItems>
    </cacheField>
    <cacheField name="부서" numFmtId="0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>
      <sharedItems count="3">
        <s v="대리"/>
        <s v="주임"/>
        <s v="사원"/>
      </sharedItems>
    </cacheField>
    <cacheField name="생일" numFmtId="0">
      <sharedItems count="30">
        <s v="03월20일"/>
        <s v="08월28일"/>
        <s v="03월10일"/>
        <s v="08월06일"/>
        <s v="02월04일"/>
        <s v="04월18일"/>
        <s v="01월25일"/>
        <s v="03월26일"/>
        <s v="07월30일"/>
        <s v="04월09일"/>
        <s v="06월19일"/>
        <s v="08월15일"/>
        <s v="04월19일"/>
        <s v="09월16일"/>
        <s v="11월09일"/>
        <s v="11월23일"/>
        <s v="07월24일"/>
        <s v="12월01일"/>
        <s v="12월20일"/>
        <s v="11월15일"/>
        <s v="06월11일"/>
        <s v="10월25일"/>
        <s v="09월23일"/>
        <s v="11월26일"/>
        <s v="11월17일"/>
        <s v="12월02일"/>
        <s v="05월28일"/>
        <s v="07월05일"/>
        <s v="07월25일"/>
        <s v="10월11일"/>
      </sharedItems>
    </cacheField>
    <cacheField name="부양가족수" numFmtId="0">
      <sharedItems containsSemiMixedTypes="0" containsString="0" containsNumber="1" containsInteger="1" minValue="1" maxValue="5" count="5">
        <n v="3"/>
        <n v="2"/>
        <n v="5"/>
        <n v="4"/>
        <n v="1"/>
      </sharedItems>
    </cacheField>
    <cacheField name="기본급" numFmtId="0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수당" numFmtId="0">
      <sharedItems containsSemiMixedTypes="0" containsString="0" containsNumber="1" containsInteger="1" minValue="0" maxValue="50000" count="4">
        <n v="30000"/>
        <n v="0"/>
        <n v="20140"/>
        <n v="50000"/>
      </sharedItems>
    </cacheField>
    <cacheField name="상여금" numFmtId="0" formula="기본급 *15%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1"/>
    <x v="2"/>
    <x v="0"/>
    <x v="1"/>
    <x v="1"/>
  </r>
  <r>
    <x v="3"/>
    <x v="3"/>
    <x v="3"/>
    <x v="3"/>
    <x v="3"/>
    <x v="3"/>
    <x v="0"/>
    <x v="3"/>
    <x v="2"/>
    <x v="0"/>
    <x v="1"/>
  </r>
  <r>
    <x v="4"/>
    <x v="4"/>
    <x v="4"/>
    <x v="4"/>
    <x v="4"/>
    <x v="4"/>
    <x v="0"/>
    <x v="4"/>
    <x v="3"/>
    <x v="0"/>
    <x v="1"/>
  </r>
  <r>
    <x v="5"/>
    <x v="5"/>
    <x v="5"/>
    <x v="5"/>
    <x v="5"/>
    <x v="1"/>
    <x v="0"/>
    <x v="5"/>
    <x v="0"/>
    <x v="0"/>
    <x v="1"/>
  </r>
  <r>
    <x v="6"/>
    <x v="6"/>
    <x v="6"/>
    <x v="6"/>
    <x v="6"/>
    <x v="1"/>
    <x v="2"/>
    <x v="6"/>
    <x v="4"/>
    <x v="2"/>
    <x v="1"/>
  </r>
  <r>
    <x v="7"/>
    <x v="7"/>
    <x v="7"/>
    <x v="7"/>
    <x v="7"/>
    <x v="5"/>
    <x v="1"/>
    <x v="7"/>
    <x v="4"/>
    <x v="1"/>
    <x v="2"/>
  </r>
  <r>
    <x v="8"/>
    <x v="8"/>
    <x v="8"/>
    <x v="8"/>
    <x v="8"/>
    <x v="1"/>
    <x v="0"/>
    <x v="8"/>
    <x v="0"/>
    <x v="0"/>
    <x v="1"/>
  </r>
  <r>
    <x v="9"/>
    <x v="9"/>
    <x v="9"/>
    <x v="9"/>
    <x v="9"/>
    <x v="0"/>
    <x v="2"/>
    <x v="9"/>
    <x v="1"/>
    <x v="2"/>
    <x v="0"/>
  </r>
  <r>
    <x v="10"/>
    <x v="10"/>
    <x v="10"/>
    <x v="10"/>
    <x v="10"/>
    <x v="6"/>
    <x v="2"/>
    <x v="10"/>
    <x v="1"/>
    <x v="2"/>
    <x v="3"/>
  </r>
  <r>
    <x v="11"/>
    <x v="11"/>
    <x v="11"/>
    <x v="11"/>
    <x v="11"/>
    <x v="7"/>
    <x v="2"/>
    <x v="11"/>
    <x v="0"/>
    <x v="2"/>
    <x v="1"/>
  </r>
  <r>
    <x v="12"/>
    <x v="12"/>
    <x v="12"/>
    <x v="12"/>
    <x v="12"/>
    <x v="0"/>
    <x v="2"/>
    <x v="12"/>
    <x v="2"/>
    <x v="2"/>
    <x v="0"/>
  </r>
  <r>
    <x v="13"/>
    <x v="13"/>
    <x v="13"/>
    <x v="13"/>
    <x v="13"/>
    <x v="3"/>
    <x v="1"/>
    <x v="13"/>
    <x v="1"/>
    <x v="1"/>
    <x v="1"/>
  </r>
  <r>
    <x v="14"/>
    <x v="14"/>
    <x v="14"/>
    <x v="14"/>
    <x v="14"/>
    <x v="4"/>
    <x v="0"/>
    <x v="14"/>
    <x v="4"/>
    <x v="1"/>
    <x v="1"/>
  </r>
  <r>
    <x v="15"/>
    <x v="15"/>
    <x v="15"/>
    <x v="15"/>
    <x v="15"/>
    <x v="0"/>
    <x v="1"/>
    <x v="15"/>
    <x v="3"/>
    <x v="1"/>
    <x v="0"/>
  </r>
  <r>
    <x v="16"/>
    <x v="16"/>
    <x v="16"/>
    <x v="16"/>
    <x v="16"/>
    <x v="3"/>
    <x v="2"/>
    <x v="16"/>
    <x v="1"/>
    <x v="2"/>
    <x v="1"/>
  </r>
  <r>
    <x v="17"/>
    <x v="17"/>
    <x v="17"/>
    <x v="17"/>
    <x v="17"/>
    <x v="0"/>
    <x v="0"/>
    <x v="17"/>
    <x v="4"/>
    <x v="0"/>
    <x v="0"/>
  </r>
  <r>
    <x v="18"/>
    <x v="18"/>
    <x v="18"/>
    <x v="18"/>
    <x v="18"/>
    <x v="8"/>
    <x v="0"/>
    <x v="18"/>
    <x v="0"/>
    <x v="0"/>
    <x v="1"/>
  </r>
  <r>
    <x v="19"/>
    <x v="19"/>
    <x v="19"/>
    <x v="19"/>
    <x v="19"/>
    <x v="7"/>
    <x v="2"/>
    <x v="19"/>
    <x v="1"/>
    <x v="2"/>
    <x v="1"/>
  </r>
  <r>
    <x v="20"/>
    <x v="20"/>
    <x v="20"/>
    <x v="20"/>
    <x v="20"/>
    <x v="0"/>
    <x v="2"/>
    <x v="20"/>
    <x v="3"/>
    <x v="2"/>
    <x v="0"/>
  </r>
  <r>
    <x v="21"/>
    <x v="21"/>
    <x v="21"/>
    <x v="21"/>
    <x v="21"/>
    <x v="1"/>
    <x v="2"/>
    <x v="21"/>
    <x v="1"/>
    <x v="2"/>
    <x v="1"/>
  </r>
  <r>
    <x v="22"/>
    <x v="22"/>
    <x v="22"/>
    <x v="22"/>
    <x v="22"/>
    <x v="7"/>
    <x v="0"/>
    <x v="22"/>
    <x v="4"/>
    <x v="0"/>
    <x v="1"/>
  </r>
  <r>
    <x v="23"/>
    <x v="23"/>
    <x v="23"/>
    <x v="23"/>
    <x v="23"/>
    <x v="4"/>
    <x v="0"/>
    <x v="23"/>
    <x v="1"/>
    <x v="0"/>
    <x v="1"/>
  </r>
  <r>
    <x v="24"/>
    <x v="24"/>
    <x v="24"/>
    <x v="24"/>
    <x v="24"/>
    <x v="2"/>
    <x v="2"/>
    <x v="24"/>
    <x v="4"/>
    <x v="2"/>
    <x v="1"/>
  </r>
  <r>
    <x v="25"/>
    <x v="25"/>
    <x v="25"/>
    <x v="25"/>
    <x v="25"/>
    <x v="5"/>
    <x v="1"/>
    <x v="25"/>
    <x v="1"/>
    <x v="1"/>
    <x v="2"/>
  </r>
  <r>
    <x v="26"/>
    <x v="26"/>
    <x v="26"/>
    <x v="26"/>
    <x v="26"/>
    <x v="3"/>
    <x v="0"/>
    <x v="26"/>
    <x v="1"/>
    <x v="1"/>
    <x v="1"/>
  </r>
  <r>
    <x v="27"/>
    <x v="27"/>
    <x v="27"/>
    <x v="27"/>
    <x v="27"/>
    <x v="2"/>
    <x v="2"/>
    <x v="27"/>
    <x v="0"/>
    <x v="2"/>
    <x v="1"/>
  </r>
  <r>
    <x v="28"/>
    <x v="28"/>
    <x v="28"/>
    <x v="28"/>
    <x v="28"/>
    <x v="2"/>
    <x v="2"/>
    <x v="28"/>
    <x v="0"/>
    <x v="2"/>
    <x v="1"/>
  </r>
  <r>
    <x v="29"/>
    <x v="29"/>
    <x v="29"/>
    <x v="29"/>
    <x v="29"/>
    <x v="4"/>
    <x v="1"/>
    <x v="29"/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01EC5D-C445-432F-8448-A7D05F9A783B}" name="피벗 테이블1" cacheId="5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>
  <location ref="A4:G15" firstHeaderRow="1" firstDataRow="3" firstDataCol="1" rowPageCount="1" colPageCount="1"/>
  <pivotFields count="12">
    <pivotField compact="0" outline="0" showAll="0"/>
    <pivotField axis="axisPage" compact="0" outline="0" showAll="0">
      <items count="31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sortType="descending">
      <items count="10">
        <item x="0"/>
        <item x="1"/>
        <item x="3"/>
        <item x="4"/>
        <item x="6"/>
        <item x="7"/>
        <item x="2"/>
        <item x="5"/>
        <item x="8"/>
        <item t="default"/>
      </items>
    </pivotField>
    <pivotField axis="axisCol" compact="0" outline="0" showAll="0">
      <items count="4">
        <item x="0"/>
        <item x="2"/>
        <item x="1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dragToRow="0" dragToCol="0" dragToPage="0" showAll="0" defaultSubtota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6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1" hier="-1"/>
  </pageFields>
  <dataFields count="2">
    <dataField name="합계 : 기본급" fld="9" baseField="5" baseItem="6" numFmtId="179"/>
    <dataField name="합계 : 상여금" fld="11" baseField="5" baseItem="6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C4588E-D090-4156-B98C-EB9E87F34E72}" name="표1" displayName="표1" ref="A1:K4" totalsRowShown="0">
  <autoFilter ref="A1:K4" xr:uid="{B6C4588E-D090-4156-B98C-EB9E87F34E72}"/>
  <tableColumns count="11">
    <tableColumn id="1" xr3:uid="{2D489AD9-D268-4586-AC41-C528524FDEDE}" name="사번"/>
    <tableColumn id="2" xr3:uid="{35B096C8-7E1D-44A9-BB7E-66C7CBC52EF5}" name="이름"/>
    <tableColumn id="3" xr3:uid="{66F4BE65-7855-481E-9E51-536C307A928F}" name="주민등록번호"/>
    <tableColumn id="4" xr3:uid="{2614CB75-375F-497A-B2C0-826223E7D2C6}" name="연락처"/>
    <tableColumn id="5" xr3:uid="{14A9D9E6-379B-432E-B26C-DC54B36CFE37}" name="입사일" dataDxfId="1"/>
    <tableColumn id="6" xr3:uid="{71FDFB6A-79A9-48B4-BE78-BB8431DED9C1}" name="부서"/>
    <tableColumn id="7" xr3:uid="{31B20513-4F69-499A-845E-D9D447575B17}" name="직위"/>
    <tableColumn id="8" xr3:uid="{AB305EC5-1DD6-4832-B0C5-F6D163CB490C}" name="생일"/>
    <tableColumn id="9" xr3:uid="{62CA7337-0836-42FC-B7CE-771997F72F51}" name="부양가족수"/>
    <tableColumn id="10" xr3:uid="{8E5696A9-1840-433A-AB6E-970A9C6B71DA}" name="기본급"/>
    <tableColumn id="11" xr3:uid="{5CBD0957-6A90-4162-88AA-C9033EC34DE3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J39"/>
  <sheetViews>
    <sheetView workbookViewId="0">
      <selection activeCell="K5" sqref="K5"/>
    </sheetView>
  </sheetViews>
  <sheetFormatPr defaultRowHeight="17.399999999999999" x14ac:dyDescent="0.4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10" x14ac:dyDescent="0.4">
      <c r="A1" t="s">
        <v>0</v>
      </c>
    </row>
    <row r="2" spans="1:10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10" x14ac:dyDescent="0.4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10" x14ac:dyDescent="0.4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  <c r="J4" t="b">
        <f t="shared" ref="J4:J30" si="0">ISEVEN(QUOTIENT(ROW(),3))</f>
        <v>0</v>
      </c>
    </row>
    <row r="5" spans="1:10" x14ac:dyDescent="0.4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  <c r="J5" t="b">
        <f t="shared" si="0"/>
        <v>0</v>
      </c>
    </row>
    <row r="6" spans="1:10" x14ac:dyDescent="0.4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  <c r="J6" t="b">
        <f t="shared" si="0"/>
        <v>1</v>
      </c>
    </row>
    <row r="7" spans="1:10" x14ac:dyDescent="0.4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  <c r="J7" t="b">
        <f t="shared" si="0"/>
        <v>1</v>
      </c>
    </row>
    <row r="8" spans="1:10" x14ac:dyDescent="0.4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  <c r="J8" t="b">
        <f t="shared" si="0"/>
        <v>1</v>
      </c>
    </row>
    <row r="9" spans="1:10" x14ac:dyDescent="0.4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  <c r="J9" t="b">
        <f t="shared" si="0"/>
        <v>0</v>
      </c>
    </row>
    <row r="10" spans="1:10" x14ac:dyDescent="0.4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  <c r="J10" t="b">
        <f t="shared" si="0"/>
        <v>0</v>
      </c>
    </row>
    <row r="11" spans="1:10" x14ac:dyDescent="0.4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  <c r="J11" t="b">
        <f t="shared" si="0"/>
        <v>0</v>
      </c>
    </row>
    <row r="12" spans="1:10" x14ac:dyDescent="0.4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  <c r="J12" t="b">
        <f t="shared" si="0"/>
        <v>1</v>
      </c>
    </row>
    <row r="13" spans="1:10" x14ac:dyDescent="0.4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  <c r="J13" t="b">
        <f t="shared" si="0"/>
        <v>1</v>
      </c>
    </row>
    <row r="14" spans="1:10" x14ac:dyDescent="0.4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  <c r="J14" t="b">
        <f t="shared" si="0"/>
        <v>1</v>
      </c>
    </row>
    <row r="15" spans="1:10" x14ac:dyDescent="0.4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  <c r="J15" t="b">
        <f t="shared" si="0"/>
        <v>0</v>
      </c>
    </row>
    <row r="16" spans="1:10" x14ac:dyDescent="0.4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  <c r="J16" t="b">
        <f t="shared" si="0"/>
        <v>0</v>
      </c>
    </row>
    <row r="17" spans="1:10" x14ac:dyDescent="0.4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  <c r="J17" t="b">
        <f t="shared" si="0"/>
        <v>0</v>
      </c>
    </row>
    <row r="18" spans="1:10" x14ac:dyDescent="0.4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  <c r="J18" t="b">
        <f t="shared" si="0"/>
        <v>1</v>
      </c>
    </row>
    <row r="19" spans="1:10" x14ac:dyDescent="0.4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  <c r="J19" t="b">
        <f t="shared" si="0"/>
        <v>1</v>
      </c>
    </row>
    <row r="20" spans="1:10" x14ac:dyDescent="0.4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  <c r="J20" t="b">
        <f t="shared" si="0"/>
        <v>1</v>
      </c>
    </row>
    <row r="21" spans="1:10" x14ac:dyDescent="0.4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  <c r="J21" t="b">
        <f t="shared" si="0"/>
        <v>0</v>
      </c>
    </row>
    <row r="22" spans="1:10" x14ac:dyDescent="0.4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  <c r="J22" t="b">
        <f t="shared" si="0"/>
        <v>0</v>
      </c>
    </row>
    <row r="23" spans="1:10" x14ac:dyDescent="0.4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  <c r="J23" t="b">
        <f t="shared" si="0"/>
        <v>0</v>
      </c>
    </row>
    <row r="24" spans="1:10" x14ac:dyDescent="0.4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  <c r="J24" t="b">
        <f t="shared" si="0"/>
        <v>1</v>
      </c>
    </row>
    <row r="25" spans="1:10" x14ac:dyDescent="0.4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  <c r="J25" t="b">
        <f t="shared" si="0"/>
        <v>1</v>
      </c>
    </row>
    <row r="26" spans="1:10" x14ac:dyDescent="0.4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  <c r="J26" t="b">
        <f t="shared" si="0"/>
        <v>1</v>
      </c>
    </row>
    <row r="27" spans="1:10" x14ac:dyDescent="0.4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  <c r="J27" t="b">
        <f t="shared" si="0"/>
        <v>0</v>
      </c>
    </row>
    <row r="28" spans="1:10" x14ac:dyDescent="0.4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  <c r="J28" t="b">
        <f t="shared" si="0"/>
        <v>0</v>
      </c>
    </row>
    <row r="29" spans="1:10" x14ac:dyDescent="0.4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  <c r="J29" t="b">
        <f t="shared" si="0"/>
        <v>0</v>
      </c>
    </row>
    <row r="30" spans="1:10" x14ac:dyDescent="0.4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  <c r="J30" t="b">
        <f t="shared" si="0"/>
        <v>1</v>
      </c>
    </row>
    <row r="32" spans="1:10" x14ac:dyDescent="0.4">
      <c r="A32" t="s">
        <v>130</v>
      </c>
    </row>
    <row r="33" spans="1:8" x14ac:dyDescent="0.4">
      <c r="A33" t="b">
        <f>AND(LEFT(C3,2)="한솔",E3&gt;AVERAGE($E$3:$E$30))</f>
        <v>0</v>
      </c>
    </row>
    <row r="35" spans="1:8" x14ac:dyDescent="0.4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4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 x14ac:dyDescent="0.4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 x14ac:dyDescent="0.4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 x14ac:dyDescent="0.4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I24" sqref="I24"/>
    </sheetView>
  </sheetViews>
  <sheetFormatPr defaultRowHeight="17.399999999999999" x14ac:dyDescent="0.4"/>
  <sheetData>
    <row r="1" spans="1:9" x14ac:dyDescent="0.4">
      <c r="A1" t="s">
        <v>114</v>
      </c>
    </row>
    <row r="3" spans="1:9" x14ac:dyDescent="0.4">
      <c r="A3" s="18" t="s">
        <v>115</v>
      </c>
      <c r="B3" s="18" t="s">
        <v>116</v>
      </c>
      <c r="C3" s="18" t="s">
        <v>117</v>
      </c>
      <c r="D3" s="18" t="s">
        <v>118</v>
      </c>
      <c r="E3" s="18" t="s">
        <v>119</v>
      </c>
      <c r="H3" t="s">
        <v>117</v>
      </c>
      <c r="I3" t="s">
        <v>6</v>
      </c>
    </row>
    <row r="4" spans="1:9" x14ac:dyDescent="0.4">
      <c r="A4">
        <v>1</v>
      </c>
      <c r="B4" t="s">
        <v>120</v>
      </c>
      <c r="C4" t="s">
        <v>121</v>
      </c>
      <c r="D4">
        <v>20</v>
      </c>
      <c r="E4" s="19">
        <v>4000</v>
      </c>
      <c r="H4" t="s">
        <v>121</v>
      </c>
      <c r="I4">
        <v>200</v>
      </c>
    </row>
    <row r="5" spans="1:9" x14ac:dyDescent="0.4">
      <c r="A5">
        <v>2</v>
      </c>
      <c r="B5" t="s">
        <v>122</v>
      </c>
      <c r="C5" t="s">
        <v>123</v>
      </c>
      <c r="D5">
        <v>45</v>
      </c>
      <c r="E5" s="19">
        <v>24750</v>
      </c>
      <c r="H5" t="s">
        <v>123</v>
      </c>
      <c r="I5">
        <v>550</v>
      </c>
    </row>
    <row r="6" spans="1:9" x14ac:dyDescent="0.4">
      <c r="E6" s="19"/>
      <c r="H6" t="s">
        <v>124</v>
      </c>
      <c r="I6">
        <v>350</v>
      </c>
    </row>
    <row r="7" spans="1:9" x14ac:dyDescent="0.4">
      <c r="H7" t="s">
        <v>125</v>
      </c>
      <c r="I7">
        <v>300</v>
      </c>
    </row>
    <row r="8" spans="1:9" x14ac:dyDescent="0.4">
      <c r="H8" t="s">
        <v>126</v>
      </c>
      <c r="I8">
        <v>200</v>
      </c>
    </row>
    <row r="9" spans="1:9" x14ac:dyDescent="0.4">
      <c r="H9" t="s">
        <v>127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view="pageBreakPreview" topLeftCell="A19" zoomScale="60" zoomScaleNormal="100" workbookViewId="0">
      <selection activeCell="I18" sqref="I18"/>
    </sheetView>
  </sheetViews>
  <sheetFormatPr defaultRowHeight="17.399999999999999" x14ac:dyDescent="0.4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 x14ac:dyDescent="0.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 x14ac:dyDescent="0.4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 x14ac:dyDescent="0.4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 x14ac:dyDescent="0.4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 x14ac:dyDescent="0.4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 x14ac:dyDescent="0.4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 x14ac:dyDescent="0.4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 x14ac:dyDescent="0.4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 x14ac:dyDescent="0.4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 x14ac:dyDescent="0.4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 x14ac:dyDescent="0.4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 x14ac:dyDescent="0.4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 x14ac:dyDescent="0.4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 x14ac:dyDescent="0.4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 x14ac:dyDescent="0.4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 x14ac:dyDescent="0.4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 x14ac:dyDescent="0.4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 x14ac:dyDescent="0.4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 x14ac:dyDescent="0.4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 x14ac:dyDescent="0.4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 x14ac:dyDescent="0.4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 x14ac:dyDescent="0.4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 x14ac:dyDescent="0.4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 x14ac:dyDescent="0.4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 x14ac:dyDescent="0.4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 x14ac:dyDescent="0.4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 x14ac:dyDescent="0.4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 x14ac:dyDescent="0.4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 x14ac:dyDescent="0.4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 x14ac:dyDescent="0.4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 x14ac:dyDescent="0.4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 x14ac:dyDescent="0.4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 x14ac:dyDescent="0.4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 x14ac:dyDescent="0.4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 x14ac:dyDescent="0.4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 x14ac:dyDescent="0.4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 x14ac:dyDescent="0.4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 x14ac:dyDescent="0.4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 x14ac:dyDescent="0.4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 x14ac:dyDescent="0.4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 x14ac:dyDescent="0.4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 x14ac:dyDescent="0.4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 x14ac:dyDescent="0.4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 x14ac:dyDescent="0.4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 x14ac:dyDescent="0.4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 x14ac:dyDescent="0.4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 x14ac:dyDescent="0.4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 x14ac:dyDescent="0.4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 x14ac:dyDescent="0.4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 x14ac:dyDescent="0.4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 x14ac:dyDescent="0.4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 x14ac:dyDescent="0.4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 x14ac:dyDescent="0.4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 x14ac:dyDescent="0.4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 x14ac:dyDescent="0.4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 x14ac:dyDescent="0.4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 x14ac:dyDescent="0.4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 x14ac:dyDescent="0.4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 x14ac:dyDescent="0.4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 x14ac:dyDescent="0.4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>
      <selection activeCell="S19" sqref="S19"/>
    </sheetView>
  </sheetViews>
  <sheetFormatPr defaultRowHeight="17.399999999999999" x14ac:dyDescent="0.4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 x14ac:dyDescent="0.4">
      <c r="A1" t="s">
        <v>0</v>
      </c>
      <c r="E1" t="s">
        <v>31</v>
      </c>
    </row>
    <row r="2" spans="1:9" x14ac:dyDescent="0.4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 x14ac:dyDescent="0.4">
      <c r="A3" s="5" t="s">
        <v>36</v>
      </c>
      <c r="B3" s="5">
        <f t="array" ref="B3">LARGE(IF(((RIGHT($A$10:$A$25,1)="1")+(RIGHT($A$10:$A$25,1)="2"))*(A3=$B$10:$B$25),$D$10:$D$25),2)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 x14ac:dyDescent="0.4">
      <c r="A4" s="5" t="s">
        <v>38</v>
      </c>
      <c r="B4" s="5">
        <f t="array" ref="B4">LARGE(IF(((RIGHT($A$10:$A$25,1)="1")+(RIGHT($A$10:$A$25,1)="2"))*(A4=$B$10:$B$25),$D$10:$D$25),2)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 x14ac:dyDescent="0.4">
      <c r="A5" s="5" t="s">
        <v>40</v>
      </c>
      <c r="B5" s="5">
        <f t="array" ref="B5">LARGE(IF(((RIGHT($A$10:$A$25,1)="1")+(RIGHT($A$10:$A$25,1)="2"))*(A5=$B$10:$B$25),$D$10:$D$25),2)</f>
        <v>20</v>
      </c>
      <c r="C5" s="5">
        <f t="shared" si="0"/>
        <v>3</v>
      </c>
    </row>
    <row r="8" spans="1:9" x14ac:dyDescent="0.4">
      <c r="A8" t="s">
        <v>41</v>
      </c>
      <c r="B8" t="s">
        <v>42</v>
      </c>
    </row>
    <row r="9" spans="1:9" x14ac:dyDescent="0.4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 x14ac:dyDescent="0.4">
      <c r="A10" s="5" t="s">
        <v>50</v>
      </c>
      <c r="B10" s="5" t="s">
        <v>36</v>
      </c>
      <c r="C10" s="5" t="str">
        <f>SUBSTITUTE(A10,LEFT(A10,1),LEFT(B10,1),1)</f>
        <v>녹001</v>
      </c>
      <c r="D10" s="7">
        <v>38</v>
      </c>
      <c r="E10" s="8" t="str">
        <f>LEFT(A10,1)</f>
        <v>가</v>
      </c>
      <c r="F10" s="9">
        <v>0.1</v>
      </c>
      <c r="G10" s="8"/>
      <c r="H10" s="8" t="e" cm="1">
        <f t="array" ref="H10">fn생산단가(A10,E10)</f>
        <v>#VALUE!</v>
      </c>
    </row>
    <row r="11" spans="1:9" x14ac:dyDescent="0.4">
      <c r="A11" s="5" t="s">
        <v>51</v>
      </c>
      <c r="B11" s="5" t="s">
        <v>40</v>
      </c>
      <c r="C11" s="5" t="str">
        <f t="shared" ref="C11:C25" si="1">SUBSTITUTE(A11,LEFT(A11,1),LEFT(B11,1),1)</f>
        <v>카002</v>
      </c>
      <c r="D11" s="7">
        <v>26</v>
      </c>
      <c r="E11" s="8" t="str">
        <f t="shared" ref="E11:E25" si="2">LEFT(A11,1)</f>
        <v>나</v>
      </c>
      <c r="F11" s="9">
        <v>0.08</v>
      </c>
      <c r="G11" s="8"/>
      <c r="H11" s="8" t="e" cm="1">
        <f t="array" ref="H11">fn생산단가(A11,E11)</f>
        <v>#VALUE!</v>
      </c>
    </row>
    <row r="12" spans="1:9" x14ac:dyDescent="0.4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 t="str">
        <f t="shared" si="2"/>
        <v>나</v>
      </c>
      <c r="F12" s="9">
        <v>0.08</v>
      </c>
      <c r="G12" s="8"/>
      <c r="H12" s="8" t="e" cm="1">
        <f t="array" ref="H12">fn생산단가(A12,E12)</f>
        <v>#VALUE!</v>
      </c>
    </row>
    <row r="13" spans="1:9" x14ac:dyDescent="0.4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 t="str">
        <f t="shared" si="2"/>
        <v>가</v>
      </c>
      <c r="F13" s="9">
        <v>0.03</v>
      </c>
      <c r="G13" s="8"/>
      <c r="H13" s="8" t="e" cm="1">
        <f t="array" ref="H13">fn생산단가(A13,E13)</f>
        <v>#VALUE!</v>
      </c>
    </row>
    <row r="14" spans="1:9" x14ac:dyDescent="0.4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 t="str">
        <f t="shared" si="2"/>
        <v>가</v>
      </c>
      <c r="F14" s="9">
        <v>0.03</v>
      </c>
      <c r="G14" s="8"/>
      <c r="H14" s="8" t="e" cm="1">
        <f t="array" ref="H14">fn생산단가(A14,E14)</f>
        <v>#VALUE!</v>
      </c>
    </row>
    <row r="15" spans="1:9" x14ac:dyDescent="0.4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 t="str">
        <f t="shared" si="2"/>
        <v>다</v>
      </c>
      <c r="F15" s="9">
        <v>0.05</v>
      </c>
      <c r="G15" s="8"/>
      <c r="H15" s="8" t="e" cm="1">
        <f t="array" ref="H15">fn생산단가(A15,E15)</f>
        <v>#VALUE!</v>
      </c>
    </row>
    <row r="16" spans="1:9" x14ac:dyDescent="0.4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 t="str">
        <f t="shared" si="2"/>
        <v>나</v>
      </c>
      <c r="F16" s="9">
        <v>0.05</v>
      </c>
      <c r="G16" s="8"/>
      <c r="H16" s="8" t="e" cm="1">
        <f t="array" ref="H16">fn생산단가(A16,E16)</f>
        <v>#VALUE!</v>
      </c>
    </row>
    <row r="17" spans="1:8" x14ac:dyDescent="0.4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 t="str">
        <f t="shared" si="2"/>
        <v>다</v>
      </c>
      <c r="F17" s="9">
        <v>0.08</v>
      </c>
      <c r="G17" s="8"/>
      <c r="H17" s="8" t="e" cm="1">
        <f t="array" ref="H17">fn생산단가(A17,E17)</f>
        <v>#VALUE!</v>
      </c>
    </row>
    <row r="18" spans="1:8" x14ac:dyDescent="0.4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 t="str">
        <f t="shared" si="2"/>
        <v>가</v>
      </c>
      <c r="F18" s="9">
        <v>0.1</v>
      </c>
      <c r="G18" s="8"/>
      <c r="H18" s="8" t="e" cm="1">
        <f t="array" ref="H18">fn생산단가(A18,E18)</f>
        <v>#VALUE!</v>
      </c>
    </row>
    <row r="19" spans="1:8" x14ac:dyDescent="0.4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 t="str">
        <f t="shared" si="2"/>
        <v>가</v>
      </c>
      <c r="F19" s="9">
        <v>0.05</v>
      </c>
      <c r="G19" s="8"/>
      <c r="H19" s="8" t="e" cm="1">
        <f t="array" ref="H19">fn생산단가(A19,E19)</f>
        <v>#VALUE!</v>
      </c>
    </row>
    <row r="20" spans="1:8" x14ac:dyDescent="0.4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 t="str">
        <f t="shared" si="2"/>
        <v>가</v>
      </c>
      <c r="F20" s="9">
        <v>0.03</v>
      </c>
      <c r="G20" s="8"/>
      <c r="H20" s="8" t="e" cm="1">
        <f t="array" ref="H20">fn생산단가(A20,E20)</f>
        <v>#VALUE!</v>
      </c>
    </row>
    <row r="21" spans="1:8" x14ac:dyDescent="0.4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 t="str">
        <f t="shared" si="2"/>
        <v>나</v>
      </c>
      <c r="F21" s="9">
        <v>0.1</v>
      </c>
      <c r="G21" s="8"/>
      <c r="H21" s="8" t="e" cm="1">
        <f t="array" ref="H21">fn생산단가(A21,E21)</f>
        <v>#VALUE!</v>
      </c>
    </row>
    <row r="22" spans="1:8" x14ac:dyDescent="0.4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 t="str">
        <f t="shared" si="2"/>
        <v>다</v>
      </c>
      <c r="F22" s="9">
        <v>0.05</v>
      </c>
      <c r="G22" s="8"/>
      <c r="H22" s="8" t="e" cm="1">
        <f t="array" ref="H22">fn생산단가(A22,E22)</f>
        <v>#VALUE!</v>
      </c>
    </row>
    <row r="23" spans="1:8" x14ac:dyDescent="0.4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 t="str">
        <f t="shared" si="2"/>
        <v>가</v>
      </c>
      <c r="F23" s="9">
        <v>0.08</v>
      </c>
      <c r="G23" s="8"/>
      <c r="H23" s="8" t="e" cm="1">
        <f t="array" ref="H23">fn생산단가(A23,E23)</f>
        <v>#VALUE!</v>
      </c>
    </row>
    <row r="24" spans="1:8" x14ac:dyDescent="0.4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 t="str">
        <f t="shared" si="2"/>
        <v>가</v>
      </c>
      <c r="F24" s="9">
        <v>0.1</v>
      </c>
      <c r="G24" s="8"/>
      <c r="H24" s="8" t="e" cm="1">
        <f t="array" ref="H24">fn생산단가(A24,E24)</f>
        <v>#VALUE!</v>
      </c>
    </row>
    <row r="25" spans="1:8" x14ac:dyDescent="0.4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 t="str">
        <f t="shared" si="2"/>
        <v>다</v>
      </c>
      <c r="F25" s="9">
        <v>0.05</v>
      </c>
      <c r="G25" s="8"/>
      <c r="H25" s="8" t="e" cm="1">
        <f t="array" ref="H25">fn생산단가(A25,E25)</f>
        <v>#VALUE!</v>
      </c>
    </row>
    <row r="27" spans="1:8" x14ac:dyDescent="0.4">
      <c r="A27" t="s">
        <v>65</v>
      </c>
    </row>
    <row r="28" spans="1:8" x14ac:dyDescent="0.4">
      <c r="A28" s="21"/>
      <c r="B28" s="10" t="s">
        <v>45</v>
      </c>
      <c r="C28" s="11"/>
      <c r="D28" s="11"/>
      <c r="E28" s="12"/>
    </row>
    <row r="29" spans="1:8" x14ac:dyDescent="0.4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 x14ac:dyDescent="0.4">
      <c r="A30" s="5" t="s">
        <v>36</v>
      </c>
      <c r="B30" s="7">
        <f t="array" ref="B30">SUM( ($A30=$B$10:$B$25) * (B$29&lt;=$D$10:$D$25))</f>
        <v>3</v>
      </c>
      <c r="C30" s="7">
        <f t="array" ref="C30">SUM( ($A30=$B$10:$B$25) * (C$29&lt;=$D$10:$D$25))</f>
        <v>4</v>
      </c>
      <c r="D30" s="7">
        <f t="array" ref="D30">SUM( ($A30=$B$10:$B$25) * (D$29&lt;=$D$10:$D$25))</f>
        <v>5</v>
      </c>
      <c r="E30" s="7">
        <f t="array" ref="E30">SUM( ($A30=$B$10:$B$25) * (E$29&lt;=$D$10:$D$25))</f>
        <v>8</v>
      </c>
    </row>
    <row r="31" spans="1:8" x14ac:dyDescent="0.4">
      <c r="A31" s="5" t="s">
        <v>38</v>
      </c>
      <c r="B31" s="7">
        <f t="array" ref="B31">SUM( ($A31=$B$10:$B$25) * (B$29&lt;=$D$10:$D$25))</f>
        <v>0</v>
      </c>
      <c r="C31" s="7">
        <f t="array" ref="C31">SUM( ($A31=$B$10:$B$25) * (C$29&lt;=$D$10:$D$25))</f>
        <v>1</v>
      </c>
      <c r="D31" s="7">
        <f t="array" ref="D31">SUM( ($A31=$B$10:$B$25) * (D$29&lt;=$D$10:$D$25))</f>
        <v>4</v>
      </c>
      <c r="E31" s="7">
        <f t="array" ref="E31">SUM( ($A31=$B$10:$B$25) * (E$29&lt;=$D$10:$D$25))</f>
        <v>4</v>
      </c>
    </row>
    <row r="32" spans="1:8" x14ac:dyDescent="0.4">
      <c r="A32" s="5" t="s">
        <v>40</v>
      </c>
      <c r="B32" s="7">
        <f t="array" ref="B32">SUM( ($A32=$B$10:$B$25) * (B$29&lt;=$D$10:$D$25))</f>
        <v>1</v>
      </c>
      <c r="C32" s="7">
        <f t="array" ref="C32">SUM( ($A32=$B$10:$B$25) * (C$29&lt;=$D$10:$D$25))</f>
        <v>3</v>
      </c>
      <c r="D32" s="7">
        <f t="array" ref="D32">SUM( ($A32=$B$10:$B$25) * (D$29&lt;=$D$10:$D$25))</f>
        <v>4</v>
      </c>
      <c r="E32" s="7">
        <f t="array" ref="E32">SUM( ($A32=$B$10:$B$25) * (E$29&lt;=$D$10:$D$25))</f>
        <v>4</v>
      </c>
    </row>
    <row r="34" spans="1:6" x14ac:dyDescent="0.4">
      <c r="A34" t="s">
        <v>67</v>
      </c>
      <c r="B34" t="s">
        <v>68</v>
      </c>
      <c r="F34" s="14"/>
    </row>
    <row r="35" spans="1:6" x14ac:dyDescent="0.4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128</v>
      </c>
    </row>
    <row r="36" spans="1:6" x14ac:dyDescent="0.4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 x14ac:dyDescent="0.4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 x14ac:dyDescent="0.4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 x14ac:dyDescent="0.4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 x14ac:dyDescent="0.4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74BD-DF9B-41C6-85D6-FF630E20DDDC}">
  <dimension ref="A1:K4"/>
  <sheetViews>
    <sheetView workbookViewId="0">
      <selection activeCell="I14" sqref="I14"/>
    </sheetView>
  </sheetViews>
  <sheetFormatPr defaultRowHeight="17.399999999999999" x14ac:dyDescent="0.4"/>
  <cols>
    <col min="1" max="1" width="10.19921875" bestFit="1" customWidth="1"/>
    <col min="2" max="2" width="8.8984375" bestFit="1" customWidth="1"/>
    <col min="3" max="3" width="15.8984375" bestFit="1" customWidth="1"/>
    <col min="4" max="4" width="9.3984375" bestFit="1" customWidth="1"/>
    <col min="5" max="5" width="11.09765625" bestFit="1" customWidth="1"/>
    <col min="6" max="7" width="8.8984375" bestFit="1" customWidth="1"/>
    <col min="8" max="8" width="9.19921875" bestFit="1" customWidth="1"/>
    <col min="9" max="9" width="13.19921875" bestFit="1" customWidth="1"/>
    <col min="10" max="10" width="9.3984375" bestFit="1" customWidth="1"/>
    <col min="11" max="11" width="8.8984375" bestFit="1" customWidth="1"/>
  </cols>
  <sheetData>
    <row r="1" spans="1:11" x14ac:dyDescent="0.4">
      <c r="A1" t="s">
        <v>156</v>
      </c>
      <c r="B1" t="s">
        <v>131</v>
      </c>
      <c r="C1" t="s">
        <v>157</v>
      </c>
      <c r="D1" t="s">
        <v>158</v>
      </c>
      <c r="E1" t="s">
        <v>159</v>
      </c>
      <c r="F1" t="s">
        <v>89</v>
      </c>
      <c r="G1" t="s">
        <v>142</v>
      </c>
      <c r="H1" t="s">
        <v>160</v>
      </c>
      <c r="I1" t="s">
        <v>161</v>
      </c>
      <c r="J1" t="s">
        <v>149</v>
      </c>
      <c r="K1" t="s">
        <v>162</v>
      </c>
    </row>
    <row r="2" spans="1:11" x14ac:dyDescent="0.4">
      <c r="A2" t="s">
        <v>163</v>
      </c>
      <c r="B2" t="s">
        <v>150</v>
      </c>
      <c r="C2" t="s">
        <v>164</v>
      </c>
      <c r="D2" t="s">
        <v>165</v>
      </c>
      <c r="E2" s="29">
        <v>43066</v>
      </c>
      <c r="F2" t="s">
        <v>139</v>
      </c>
      <c r="G2" t="s">
        <v>145</v>
      </c>
      <c r="H2" t="s">
        <v>166</v>
      </c>
      <c r="I2">
        <v>2</v>
      </c>
      <c r="J2">
        <v>1000000</v>
      </c>
      <c r="K2">
        <v>0</v>
      </c>
    </row>
    <row r="3" spans="1:11" x14ac:dyDescent="0.4">
      <c r="A3" t="s">
        <v>167</v>
      </c>
      <c r="B3" t="s">
        <v>151</v>
      </c>
      <c r="C3" t="s">
        <v>168</v>
      </c>
      <c r="D3" t="s">
        <v>169</v>
      </c>
      <c r="E3" s="29">
        <v>44462</v>
      </c>
      <c r="F3" t="s">
        <v>139</v>
      </c>
      <c r="G3" t="s">
        <v>145</v>
      </c>
      <c r="H3" t="s">
        <v>170</v>
      </c>
      <c r="I3">
        <v>1</v>
      </c>
      <c r="J3">
        <v>950000</v>
      </c>
      <c r="K3">
        <v>0</v>
      </c>
    </row>
    <row r="4" spans="1:11" x14ac:dyDescent="0.4">
      <c r="A4" t="s">
        <v>171</v>
      </c>
      <c r="B4" t="s">
        <v>152</v>
      </c>
      <c r="C4" t="s">
        <v>172</v>
      </c>
      <c r="D4" t="s">
        <v>173</v>
      </c>
      <c r="E4" s="29">
        <v>43174</v>
      </c>
      <c r="F4" t="s">
        <v>139</v>
      </c>
      <c r="G4" t="s">
        <v>145</v>
      </c>
      <c r="H4" t="s">
        <v>174</v>
      </c>
      <c r="I4">
        <v>4</v>
      </c>
      <c r="J4">
        <v>1000000</v>
      </c>
      <c r="K4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G15"/>
  <sheetViews>
    <sheetView tabSelected="1" workbookViewId="0">
      <selection activeCell="E7" sqref="E7"/>
    </sheetView>
  </sheetViews>
  <sheetFormatPr defaultRowHeight="17.399999999999999" x14ac:dyDescent="0.4"/>
  <cols>
    <col min="1" max="1" width="7.5" bestFit="1" customWidth="1"/>
    <col min="2" max="7" width="13.09765625" bestFit="1" customWidth="1"/>
  </cols>
  <sheetData>
    <row r="2" spans="1:7" x14ac:dyDescent="0.4">
      <c r="A2" s="22" t="s">
        <v>131</v>
      </c>
      <c r="B2" t="s">
        <v>132</v>
      </c>
    </row>
    <row r="4" spans="1:7" x14ac:dyDescent="0.4">
      <c r="B4" s="22" t="s">
        <v>142</v>
      </c>
      <c r="C4" s="22" t="s">
        <v>147</v>
      </c>
    </row>
    <row r="5" spans="1:7" x14ac:dyDescent="0.4">
      <c r="B5" t="s">
        <v>145</v>
      </c>
      <c r="D5" t="s">
        <v>143</v>
      </c>
      <c r="F5" t="s">
        <v>144</v>
      </c>
    </row>
    <row r="6" spans="1:7" x14ac:dyDescent="0.4">
      <c r="A6" s="22" t="s">
        <v>89</v>
      </c>
      <c r="B6" t="s">
        <v>146</v>
      </c>
      <c r="C6" t="s">
        <v>148</v>
      </c>
      <c r="D6" t="s">
        <v>146</v>
      </c>
      <c r="E6" t="s">
        <v>148</v>
      </c>
      <c r="F6" t="s">
        <v>146</v>
      </c>
      <c r="G6" t="s">
        <v>148</v>
      </c>
    </row>
    <row r="7" spans="1:7" x14ac:dyDescent="0.4">
      <c r="A7" t="s">
        <v>141</v>
      </c>
      <c r="B7" s="23">
        <v>2000000</v>
      </c>
      <c r="C7" s="23">
        <v>300000</v>
      </c>
      <c r="D7" s="23">
        <v>2700000</v>
      </c>
      <c r="E7" s="23">
        <v>405000</v>
      </c>
      <c r="F7" s="23">
        <v>950000</v>
      </c>
      <c r="G7" s="23">
        <v>142500</v>
      </c>
    </row>
    <row r="8" spans="1:7" x14ac:dyDescent="0.4">
      <c r="A8" t="s">
        <v>134</v>
      </c>
      <c r="B8" s="23">
        <v>2000000</v>
      </c>
      <c r="C8" s="23">
        <v>300000</v>
      </c>
      <c r="D8" s="23">
        <v>1800000</v>
      </c>
      <c r="E8" s="23">
        <v>270000</v>
      </c>
      <c r="F8" s="23">
        <v>950000</v>
      </c>
      <c r="G8" s="23">
        <v>142500</v>
      </c>
    </row>
    <row r="9" spans="1:7" x14ac:dyDescent="0.4">
      <c r="A9" t="s">
        <v>140</v>
      </c>
      <c r="B9" s="23">
        <v>1950000</v>
      </c>
      <c r="C9" s="23">
        <v>292500</v>
      </c>
      <c r="D9" s="23">
        <v>900000</v>
      </c>
      <c r="E9" s="23">
        <v>135000</v>
      </c>
      <c r="F9" s="23">
        <v>950000</v>
      </c>
      <c r="G9" s="23">
        <v>142500</v>
      </c>
    </row>
    <row r="10" spans="1:7" x14ac:dyDescent="0.4">
      <c r="A10" t="s">
        <v>139</v>
      </c>
      <c r="B10" s="23">
        <v>2950000</v>
      </c>
      <c r="C10" s="23">
        <v>442500</v>
      </c>
      <c r="D10" s="23"/>
      <c r="E10" s="23">
        <v>0</v>
      </c>
      <c r="F10" s="23">
        <v>950000</v>
      </c>
      <c r="G10" s="23">
        <v>142500</v>
      </c>
    </row>
    <row r="11" spans="1:7" x14ac:dyDescent="0.4">
      <c r="A11" t="s">
        <v>133</v>
      </c>
      <c r="B11" s="23"/>
      <c r="C11" s="23">
        <v>0</v>
      </c>
      <c r="D11" s="23">
        <v>900000</v>
      </c>
      <c r="E11" s="23">
        <v>135000</v>
      </c>
      <c r="F11" s="23"/>
      <c r="G11" s="23">
        <v>0</v>
      </c>
    </row>
    <row r="12" spans="1:7" x14ac:dyDescent="0.4">
      <c r="A12" t="s">
        <v>138</v>
      </c>
      <c r="B12" s="23">
        <v>1000000</v>
      </c>
      <c r="C12" s="23">
        <v>150000</v>
      </c>
      <c r="D12" s="23">
        <v>1800000</v>
      </c>
      <c r="E12" s="23">
        <v>270000</v>
      </c>
      <c r="F12" s="23"/>
      <c r="G12" s="23">
        <v>0</v>
      </c>
    </row>
    <row r="13" spans="1:7" x14ac:dyDescent="0.4">
      <c r="A13" t="s">
        <v>135</v>
      </c>
      <c r="B13" s="23"/>
      <c r="C13" s="23">
        <v>0</v>
      </c>
      <c r="D13" s="23">
        <v>2700000</v>
      </c>
      <c r="E13" s="23">
        <v>405000</v>
      </c>
      <c r="F13" s="23">
        <v>950000</v>
      </c>
      <c r="G13" s="23">
        <v>142500</v>
      </c>
    </row>
    <row r="14" spans="1:7" x14ac:dyDescent="0.4">
      <c r="A14" t="s">
        <v>137</v>
      </c>
      <c r="B14" s="23"/>
      <c r="C14" s="23">
        <v>0</v>
      </c>
      <c r="D14" s="23"/>
      <c r="E14" s="23">
        <v>0</v>
      </c>
      <c r="F14" s="23">
        <v>1900000</v>
      </c>
      <c r="G14" s="23">
        <v>285000</v>
      </c>
    </row>
    <row r="15" spans="1:7" x14ac:dyDescent="0.4">
      <c r="A15" t="s">
        <v>136</v>
      </c>
      <c r="B15" s="23">
        <v>1000000</v>
      </c>
      <c r="C15" s="23">
        <v>150000</v>
      </c>
      <c r="D15" s="23"/>
      <c r="E15" s="23">
        <v>0</v>
      </c>
      <c r="F15" s="23"/>
      <c r="G15" s="23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43375-83FF-4A72-B8B5-71577526C772}">
  <sheetPr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6.59765625" bestFit="1" customWidth="1"/>
    <col min="4" max="6" width="10.8984375" bestFit="1" customWidth="1" outlineLevel="1"/>
  </cols>
  <sheetData>
    <row r="1" spans="2:6" ht="18" thickBot="1" x14ac:dyDescent="0.45"/>
    <row r="2" spans="2:6" x14ac:dyDescent="0.4">
      <c r="B2" s="33" t="s">
        <v>178</v>
      </c>
      <c r="C2" s="34"/>
      <c r="D2" s="40"/>
      <c r="E2" s="40"/>
      <c r="F2" s="40"/>
    </row>
    <row r="3" spans="2:6" collapsed="1" x14ac:dyDescent="0.4">
      <c r="B3" s="32"/>
      <c r="C3" s="32"/>
      <c r="D3" s="41" t="s">
        <v>180</v>
      </c>
      <c r="E3" s="41" t="s">
        <v>155</v>
      </c>
      <c r="F3" s="41" t="s">
        <v>154</v>
      </c>
    </row>
    <row r="4" spans="2:6" ht="46.8" hidden="1" outlineLevel="1" x14ac:dyDescent="0.4">
      <c r="B4" s="36"/>
      <c r="C4" s="36"/>
      <c r="D4" s="30"/>
      <c r="E4" s="43" t="s">
        <v>177</v>
      </c>
      <c r="F4" s="43" t="s">
        <v>177</v>
      </c>
    </row>
    <row r="5" spans="2:6" x14ac:dyDescent="0.4">
      <c r="B5" s="37" t="s">
        <v>179</v>
      </c>
      <c r="C5" s="38"/>
      <c r="D5" s="35"/>
      <c r="E5" s="35"/>
      <c r="F5" s="35"/>
    </row>
    <row r="6" spans="2:6" outlineLevel="1" x14ac:dyDescent="0.4">
      <c r="B6" s="36"/>
      <c r="C6" s="36" t="s">
        <v>175</v>
      </c>
      <c r="D6" s="30">
        <v>300</v>
      </c>
      <c r="E6" s="42">
        <v>300</v>
      </c>
      <c r="F6" s="42">
        <v>250</v>
      </c>
    </row>
    <row r="7" spans="2:6" outlineLevel="1" x14ac:dyDescent="0.4">
      <c r="B7" s="36"/>
      <c r="C7" s="36" t="s">
        <v>176</v>
      </c>
      <c r="D7" s="30">
        <v>600</v>
      </c>
      <c r="E7" s="42">
        <v>600</v>
      </c>
      <c r="F7" s="42">
        <v>550</v>
      </c>
    </row>
    <row r="8" spans="2:6" x14ac:dyDescent="0.4">
      <c r="B8" s="37" t="s">
        <v>181</v>
      </c>
      <c r="C8" s="38"/>
      <c r="D8" s="35"/>
      <c r="E8" s="35"/>
      <c r="F8" s="35"/>
    </row>
    <row r="9" spans="2:6" ht="18" outlineLevel="1" thickBot="1" x14ac:dyDescent="0.45">
      <c r="B9" s="39"/>
      <c r="C9" s="39" t="s">
        <v>153</v>
      </c>
      <c r="D9" s="31">
        <v>1467900</v>
      </c>
      <c r="E9" s="31">
        <v>1467900</v>
      </c>
      <c r="F9" s="31">
        <v>1318750</v>
      </c>
    </row>
    <row r="10" spans="2:6" x14ac:dyDescent="0.4">
      <c r="B10" t="s">
        <v>182</v>
      </c>
    </row>
    <row r="11" spans="2:6" x14ac:dyDescent="0.4">
      <c r="B11" t="s">
        <v>183</v>
      </c>
    </row>
    <row r="12" spans="2:6" x14ac:dyDescent="0.4">
      <c r="B12" t="s">
        <v>184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K8" sqref="K8"/>
    </sheetView>
  </sheetViews>
  <sheetFormatPr defaultRowHeight="17.399999999999999" x14ac:dyDescent="0.4"/>
  <cols>
    <col min="1" max="1" width="9.8984375" bestFit="1" customWidth="1"/>
    <col min="5" max="5" width="12.69921875" customWidth="1"/>
    <col min="6" max="6" width="2.5" customWidth="1"/>
  </cols>
  <sheetData>
    <row r="2" spans="1:5" x14ac:dyDescent="0.4">
      <c r="A2" t="s">
        <v>86</v>
      </c>
    </row>
    <row r="3" spans="1:5" x14ac:dyDescent="0.4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 x14ac:dyDescent="0.4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66300</v>
      </c>
    </row>
    <row r="5" spans="1:5" x14ac:dyDescent="0.4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164400</v>
      </c>
    </row>
    <row r="6" spans="1:5" x14ac:dyDescent="0.4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208800</v>
      </c>
    </row>
    <row r="7" spans="1:5" x14ac:dyDescent="0.4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94200</v>
      </c>
    </row>
    <row r="8" spans="1:5" x14ac:dyDescent="0.4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161400</v>
      </c>
    </row>
    <row r="9" spans="1:5" x14ac:dyDescent="0.4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146400</v>
      </c>
    </row>
    <row r="10" spans="1:5" x14ac:dyDescent="0.4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315600</v>
      </c>
    </row>
    <row r="11" spans="1:5" x14ac:dyDescent="0.4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310800</v>
      </c>
    </row>
    <row r="12" spans="1:5" x14ac:dyDescent="0.4">
      <c r="A12" s="26" t="s">
        <v>27</v>
      </c>
      <c r="B12" s="27"/>
      <c r="C12" s="7">
        <f>SUM(C4:C11)</f>
        <v>3018</v>
      </c>
      <c r="D12" s="7">
        <f>SUM(D4:D11)</f>
        <v>35</v>
      </c>
      <c r="E12" s="8">
        <f>SUM(E4:E11)</f>
        <v>1467900</v>
      </c>
    </row>
    <row r="14" spans="1:5" x14ac:dyDescent="0.4">
      <c r="A14" s="26" t="s">
        <v>85</v>
      </c>
      <c r="B14" s="27"/>
    </row>
    <row r="15" spans="1:5" x14ac:dyDescent="0.4">
      <c r="A15" s="5" t="s">
        <v>83</v>
      </c>
      <c r="B15" s="5">
        <v>300</v>
      </c>
    </row>
    <row r="16" spans="1:5" x14ac:dyDescent="0.4">
      <c r="A16" s="5" t="s">
        <v>84</v>
      </c>
      <c r="B16" s="5">
        <v>600</v>
      </c>
    </row>
  </sheetData>
  <scenarios current="0" show="0" sqref="E12">
    <scenario name="단가 증가" locked="1" count="2" user="ye seul lee" comment="만든 사람 ye seul lee 날짜 2025-04-12">
      <inputCells r="B15" val="300"/>
      <inputCells r="B16" val="600"/>
    </scenario>
    <scenario name="단가 감소" locked="1" count="2" user="ye seul lee" comment="만든 사람 ye seul lee 날짜 2025-04-12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6776B2FF-A167-4169-9974-1BCF4E6DDA97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activeCell="E7" sqref="E7"/>
    </sheetView>
  </sheetViews>
  <sheetFormatPr defaultRowHeight="17.399999999999999" x14ac:dyDescent="0.4"/>
  <cols>
    <col min="4" max="4" width="11.59765625" bestFit="1" customWidth="1"/>
  </cols>
  <sheetData>
    <row r="1" spans="1:8" ht="21" x14ac:dyDescent="0.4">
      <c r="A1" s="28" t="s">
        <v>87</v>
      </c>
      <c r="B1" s="28"/>
      <c r="C1" s="28"/>
      <c r="D1" s="28"/>
      <c r="E1" s="28"/>
      <c r="F1" s="28"/>
      <c r="G1" s="28"/>
      <c r="H1" s="28"/>
    </row>
    <row r="2" spans="1:8" x14ac:dyDescent="0.4">
      <c r="A2" t="s">
        <v>129</v>
      </c>
      <c r="H2" s="14" t="s">
        <v>88</v>
      </c>
    </row>
    <row r="3" spans="1:8" x14ac:dyDescent="0.4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 x14ac:dyDescent="0.4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 x14ac:dyDescent="0.4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 x14ac:dyDescent="0.4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 x14ac:dyDescent="0.4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 x14ac:dyDescent="0.4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 x14ac:dyDescent="0.4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 x14ac:dyDescent="0.4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 x14ac:dyDescent="0.4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N20" sqref="N20"/>
    </sheetView>
  </sheetViews>
  <sheetFormatPr defaultRowHeight="17.399999999999999" x14ac:dyDescent="0.4"/>
  <cols>
    <col min="1" max="1" width="11.69921875" customWidth="1"/>
  </cols>
  <sheetData>
    <row r="1" spans="1:4" x14ac:dyDescent="0.4">
      <c r="A1" t="s">
        <v>86</v>
      </c>
    </row>
    <row r="2" spans="1:4" x14ac:dyDescent="0.4">
      <c r="A2" s="17" t="s">
        <v>113</v>
      </c>
      <c r="B2" s="5" t="s">
        <v>102</v>
      </c>
      <c r="C2" s="5" t="s">
        <v>103</v>
      </c>
      <c r="D2" s="5" t="s">
        <v>104</v>
      </c>
    </row>
    <row r="3" spans="1:4" x14ac:dyDescent="0.4">
      <c r="A3" s="25" t="s">
        <v>185</v>
      </c>
      <c r="B3" s="24">
        <v>1</v>
      </c>
      <c r="C3" s="24">
        <v>2</v>
      </c>
      <c r="D3" s="24">
        <v>1</v>
      </c>
    </row>
    <row r="4" spans="1:4" x14ac:dyDescent="0.4">
      <c r="A4" s="25" t="s">
        <v>105</v>
      </c>
      <c r="B4" s="24">
        <v>0</v>
      </c>
      <c r="C4" s="24">
        <v>0</v>
      </c>
      <c r="D4" s="24">
        <v>0</v>
      </c>
    </row>
    <row r="5" spans="1:4" x14ac:dyDescent="0.4">
      <c r="A5" s="25" t="s">
        <v>106</v>
      </c>
      <c r="B5" s="24">
        <v>0</v>
      </c>
      <c r="C5" s="24">
        <v>1</v>
      </c>
      <c r="D5" s="24">
        <v>0</v>
      </c>
    </row>
    <row r="6" spans="1:4" x14ac:dyDescent="0.4">
      <c r="A6" s="25" t="s">
        <v>107</v>
      </c>
      <c r="B6" s="24">
        <v>0</v>
      </c>
      <c r="C6" s="24">
        <v>1</v>
      </c>
      <c r="D6" s="24">
        <v>0</v>
      </c>
    </row>
    <row r="7" spans="1:4" x14ac:dyDescent="0.4">
      <c r="A7" s="25" t="s">
        <v>108</v>
      </c>
      <c r="B7" s="24">
        <v>1</v>
      </c>
      <c r="C7" s="24">
        <v>0</v>
      </c>
      <c r="D7" s="24">
        <v>0</v>
      </c>
    </row>
    <row r="8" spans="1:4" x14ac:dyDescent="0.4">
      <c r="A8" s="25" t="s">
        <v>109</v>
      </c>
      <c r="B8" s="24">
        <v>0</v>
      </c>
      <c r="C8" s="24">
        <v>1</v>
      </c>
      <c r="D8" s="24">
        <v>1</v>
      </c>
    </row>
    <row r="9" spans="1:4" x14ac:dyDescent="0.4">
      <c r="A9" s="25" t="s">
        <v>110</v>
      </c>
      <c r="B9" s="24">
        <v>0</v>
      </c>
      <c r="C9" s="24">
        <v>0</v>
      </c>
      <c r="D9" s="24">
        <v>1</v>
      </c>
    </row>
    <row r="10" spans="1:4" x14ac:dyDescent="0.4">
      <c r="A10" s="25" t="s">
        <v>111</v>
      </c>
      <c r="B10" s="24">
        <v>1</v>
      </c>
      <c r="C10" s="24">
        <v>2</v>
      </c>
      <c r="D10" s="24">
        <v>2</v>
      </c>
    </row>
    <row r="11" spans="1:4" x14ac:dyDescent="0.4">
      <c r="A11" s="25" t="s">
        <v>112</v>
      </c>
      <c r="B11" s="24">
        <v>1</v>
      </c>
      <c r="C11" s="24">
        <v>0</v>
      </c>
      <c r="D11" s="24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ye seul lee</cp:lastModifiedBy>
  <cp:lastPrinted>2025-04-12T14:22:35Z</cp:lastPrinted>
  <dcterms:created xsi:type="dcterms:W3CDTF">2023-05-11T11:47:16Z</dcterms:created>
  <dcterms:modified xsi:type="dcterms:W3CDTF">2025-04-25T14:29:49Z</dcterms:modified>
</cp:coreProperties>
</file>