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026a0675bf6488/바탕 화면/시나공컴활1급/길벗컴활1급/01 엑셀/03 기본모의고사/"/>
    </mc:Choice>
  </mc:AlternateContent>
  <xr:revisionPtr revIDLastSave="83" documentId="13_ncr:1_{1D67AB3C-0C97-45F2-8A0B-677289BB90FC}" xr6:coauthVersionLast="47" xr6:coauthVersionMax="47" xr10:uidLastSave="{93330601-F0C4-40A3-9264-223321E86B23}"/>
  <bookViews>
    <workbookView xWindow="-108" yWindow="-108" windowWidth="23256" windowHeight="12456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0" r:id="rId4"/>
    <sheet name="분석작업-1" sheetId="3" r:id="rId5"/>
    <sheet name="시나리오 요약" sheetId="9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eta.LEFT" hidden="1" xlm="1">#NAME?</definedName>
    <definedName name="_xleta.T" hidden="1" xlm="1">#NAME?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부품단가">'분석작업-2'!$B$16</definedName>
    <definedName name="완제품단가">'분석작업-2'!$B$15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 a="1"/>
  <c r="C30" i="2"/>
  <c r="D30" i="2" a="1"/>
  <c r="D30" i="2"/>
  <c r="E30" i="2" a="1"/>
  <c r="E30" i="2"/>
  <c r="C31" i="2" a="1"/>
  <c r="C31" i="2"/>
  <c r="D31" i="2" a="1"/>
  <c r="D31" i="2"/>
  <c r="E31" i="2" a="1"/>
  <c r="E31" i="2"/>
  <c r="C32" i="2" a="1"/>
  <c r="C32" i="2"/>
  <c r="D32" i="2" a="1"/>
  <c r="D32" i="2"/>
  <c r="E32" i="2" a="1"/>
  <c r="E32" i="2"/>
  <c r="B31" i="2" a="1"/>
  <c r="B31" i="2"/>
  <c r="B32" i="2" a="1"/>
  <c r="B32" i="2"/>
  <c r="B30" i="2" a="1"/>
  <c r="B3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15" i="2" a="1"/>
  <c r="H19" i="2" a="1"/>
  <c r="H23" i="2" a="1"/>
  <c r="H12" i="2" a="1"/>
  <c r="H16" i="2" a="1"/>
  <c r="H20" i="2" a="1"/>
  <c r="H24" i="2" a="1"/>
  <c r="H13" i="2" a="1"/>
  <c r="H17" i="2" a="1"/>
  <c r="H21" i="2" a="1"/>
  <c r="H25" i="2" a="1"/>
  <c r="H14" i="2" a="1"/>
  <c r="H18" i="2" a="1"/>
  <c r="H22" i="2" a="1"/>
  <c r="H10" i="2" a="1"/>
  <c r="H22" i="2" l="1"/>
  <c r="H18" i="2"/>
  <c r="H14" i="2"/>
  <c r="H25" i="2"/>
  <c r="H21" i="2"/>
  <c r="H17" i="2"/>
  <c r="H13" i="2"/>
  <c r="H24" i="2"/>
  <c r="H20" i="2"/>
  <c r="H16" i="2"/>
  <c r="H12" i="2"/>
  <c r="H23" i="2"/>
  <c r="H19" i="2"/>
  <c r="H15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808EE9-398A-4E5B-A547-201A61222E74}" name="MS Access Database_Query" type="1" refreshedVersion="8" background="1">
    <dbPr connection="DSN=MS Access Database;DBQ=C:\OA\사원관리.accdb;DefaultDir=C:\OA;DriverId=25;FIL=MS Access;MaxBufferSize=2048;PageTimeout=5;" command="SELECT 사원명부.이름, 사원명부.부서, 사원명부.직위, 사원명부.기본급_x000d__x000a_FROM `C:\OA\사원관리.accdb`.사원명부 사원명부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<sst xmlns="http://schemas.openxmlformats.org/spreadsheetml/2006/main" count="410" uniqueCount="169">
  <si>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</si>
  <si>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</si>
  <si>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</si>
  <si>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</si>
  <si>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</si>
  <si>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</si>
  <si>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</si>
  <si>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</si>
  <si>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</si>
  <si>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</si>
  <si>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</si>
  <si>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</si>
  <si>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</si>
  <si>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</si>
  <si>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</si>
  <si>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</si>
  <si>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</si>
  <si>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</si>
  <si>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</si>
  <si>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</si>
  <si>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</si>
  <si>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</si>
  <si>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</si>
  <si>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</si>
  <si>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</si>
  <si>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</si>
  <si>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</si>
  <si>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</si>
  <si>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</si>
  <si>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</si>
  <si>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</si>
  <si>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</si>
  <si>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</si>
  <si>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</si>
  <si>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</si>
  <si>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</si>
  <si>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</si>
  <si>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</si>
  <si>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</si>
  <si>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</si>
  <si>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</si>
  <si>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</si>
  <si>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</si>
  <si>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</si>
  <si>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</si>
  <si>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</si>
  <si>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</si>
  <si>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</si>
  <si>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</si>
  <si>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</si>
  <si>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</si>
  <si>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</si>
  <si>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</si>
  <si>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</si>
  <si>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</si>
  <si>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</si>
  <si>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</si>
  <si>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</si>
  <si>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</si>
  <si>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</si>
  <si>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</si>
  <si>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</si>
  <si>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</si>
  <si>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</si>
  <si>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</si>
  <si>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</si>
  <si>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</si>
  <si>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</si>
  <si>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</si>
  <si>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</si>
  <si>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</si>
  <si>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</si>
  <si>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</si>
  <si>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</si>
  <si>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</si>
  <si>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</si>
  <si>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</si>
  <si>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</si>
  <si>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</si>
  <si>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</si>
  <si>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</si>
  <si>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</si>
  <si>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</si>
  <si>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</si>
  <si>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</si>
  <si>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</si>
  <si>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</si>
  <si>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</si>
  <si>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</si>
  <si>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</si>
  <si>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</si>
  <si>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</si>
  <si>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</si>
  <si>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</si>
  <si>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</si>
  <si>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</si>
  <si>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</si>
  <si>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</si>
  <si>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</si>
  <si>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</si>
  <si>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</si>
  <si>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</si>
  <si>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</si>
  <si>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</si>
  <si>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</si>
  <si>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</si>
  <si>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</si>
  <si>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</si>
  <si>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</si>
  <si>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</si>
  <si>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</si>
  <si>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</si>
  <si>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</si>
  <si>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</si>
  <si>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</si>
  <si>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</si>
  <si>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</si>
  <si>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</si>
  <si>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</si>
  <si>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</si>
  <si>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</si>
  <si>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</si>
  <si>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</si>
  <si>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</si>
  <si>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</si>
  <si>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</si>
  <si>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</si>
  <si>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</si>
  <si>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</si>
  <si>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</si>
  <si>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</si>
  <si>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조건1</t>
    <phoneticPr fontId="1" type="noConversion"/>
  </si>
  <si>
    <t>완제품단가</t>
  </si>
  <si>
    <t>부품단가</t>
  </si>
  <si>
    <t>$E$12</t>
  </si>
  <si>
    <t>단가증가</t>
  </si>
  <si>
    <t>만든 사람 김민석 날짜 2025-02-03</t>
  </si>
  <si>
    <t>단가감소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</si>
  <si>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</si>
  <si>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</si>
  <si>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</si>
  <si>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</si>
  <si>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</si>
  <si>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</si>
  <si>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</si>
  <si>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대리</t>
  </si>
  <si>
    <t>사원</t>
  </si>
  <si>
    <t>주임</t>
  </si>
  <si>
    <t>합계 : 기본급</t>
  </si>
  <si>
    <t>영업부</t>
  </si>
  <si>
    <t>총무부</t>
  </si>
  <si>
    <t>기획부</t>
  </si>
  <si>
    <t>경리부</t>
  </si>
  <si>
    <t>광고부</t>
  </si>
  <si>
    <t>디자인</t>
  </si>
  <si>
    <t>유통부</t>
  </si>
  <si>
    <t>인사부</t>
  </si>
  <si>
    <t>판촉부</t>
  </si>
  <si>
    <t>직위</t>
  </si>
  <si>
    <t>값</t>
  </si>
  <si>
    <t>합계 : 상여금</t>
  </si>
  <si>
    <t>이름</t>
  </si>
  <si>
    <t>기본급</t>
  </si>
  <si>
    <t>임종국</t>
  </si>
  <si>
    <t>송명근</t>
  </si>
  <si>
    <t>이춘식</t>
  </si>
  <si>
    <t>합계 : 기본급 - 부서: 유통부, 직위: 대리에 대한 세부 정보</t>
  </si>
  <si>
    <t>large(if(($B$10:$B$25=$A3)*(OR(right($A$10:$A$25,1)="1",right($A$10:$A$25,1)="2")),1)2)</t>
    <phoneticPr fontId="1" type="noConversion"/>
  </si>
  <si>
    <t>(모두)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</si>
</sst>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[=0]&quot;◆&quot;;;;"/>
    <numFmt numFmtId="180" formatCode="@&quot;님&quot;"/>
    <numFmt numFmtId="181" formatCode="#,##0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41" fontId="0" fillId="0" borderId="8" xfId="0" applyNumberFormat="1" applyBorder="1">
      <alignment vertical="center"/>
    </xf>
    <xf numFmtId="0" fontId="11" fillId="4" borderId="9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5" fillId="0" borderId="0" xfId="0" applyFont="1" applyAlignment="1">
      <alignment vertical="top" wrapText="1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0" borderId="1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4-43CB-AD6D-5A581DC69E9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4-43CB-AD6D-5A581DC69E9D}"/>
                </c:ext>
              </c:extLst>
            </c:dLbl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54-43CB-AD6D-5A581DC69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solidFill>
          <a:schemeClr val="bg1">
            <a:lumMod val="7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민석" refreshedDate="45691.594646064812" backgroundQuery="1" createdVersion="8" refreshedVersion="8" minRefreshableVersion="3" recordCount="30" xr:uid="{428E5AE0-FBF7-47EA-A24D-0214B8A258EA}">
  <cacheSource type="external" connectionId="1"/>
  <cacheFields count="5">
    <cacheField name="이름" numFmtId="0" sqlType="-9">
      <sharedItems count="30">
        <s v="김민재"/>
        <s v="이은희"/>
        <s v="신영희"/>
        <s v="박영자"/>
        <s v="이춘식"/>
        <s v="김인수"/>
        <s v="성석제"/>
        <s v="이문열"/>
        <s v="양재천"/>
        <s v="박용현"/>
        <s v="김평식"/>
        <s v="이광석"/>
        <s v="김민환"/>
        <s v="이출하"/>
        <s v="송명근"/>
        <s v="송연정"/>
        <s v="김성희"/>
        <s v="고영욱"/>
        <s v="박은실"/>
        <s v="신성호"/>
        <s v="설영범"/>
        <s v="김영민"/>
        <s v="문선희"/>
        <s v="임종국"/>
        <s v="이완호"/>
        <s v="김익태"/>
        <s v="문영래"/>
        <s v="남기원"/>
        <s v="황유진"/>
        <s v="김동길"/>
      </sharedItems>
    </cacheField>
    <cacheField name="부서" numFmtId="0" sqlType="-9">
      <sharedItems count="9">
        <s v="판촉부"/>
        <s v="총무부"/>
        <s v="기획부"/>
        <s v="인사부"/>
        <s v="유통부"/>
        <s v="광고부"/>
        <s v="영업부"/>
        <s v="디자인"/>
        <s v="경리부"/>
      </sharedItems>
    </cacheField>
    <cacheField name="직위" numFmtId="0" sqlType="-9">
      <sharedItems count="3">
        <s v="대리"/>
        <s v="주임"/>
        <s v="사원"/>
      </sharedItems>
    </cacheField>
    <cacheField name="기본급" numFmtId="0" sqlType="8">
      <sharedItems containsSemiMixedTypes="0" containsString="0" containsNumber="1" containsInteger="1" minValue="900000" maxValue="1000000" count="3">
        <n v="1000000"/>
        <n v="950000"/>
        <n v="900000"/>
      </sharedItems>
    </cacheField>
    <cacheField name="상여금" numFmtId="0" formula="ROUND(기본급*0.15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1"/>
    <x v="1"/>
  </r>
  <r>
    <x v="3"/>
    <x v="3"/>
    <x v="0"/>
    <x v="0"/>
  </r>
  <r>
    <x v="4"/>
    <x v="4"/>
    <x v="0"/>
    <x v="0"/>
  </r>
  <r>
    <x v="5"/>
    <x v="1"/>
    <x v="0"/>
    <x v="0"/>
  </r>
  <r>
    <x v="6"/>
    <x v="1"/>
    <x v="2"/>
    <x v="2"/>
  </r>
  <r>
    <x v="7"/>
    <x v="5"/>
    <x v="1"/>
    <x v="1"/>
  </r>
  <r>
    <x v="8"/>
    <x v="1"/>
    <x v="0"/>
    <x v="0"/>
  </r>
  <r>
    <x v="9"/>
    <x v="0"/>
    <x v="2"/>
    <x v="2"/>
  </r>
  <r>
    <x v="10"/>
    <x v="6"/>
    <x v="2"/>
    <x v="2"/>
  </r>
  <r>
    <x v="11"/>
    <x v="7"/>
    <x v="2"/>
    <x v="2"/>
  </r>
  <r>
    <x v="12"/>
    <x v="0"/>
    <x v="2"/>
    <x v="2"/>
  </r>
  <r>
    <x v="13"/>
    <x v="3"/>
    <x v="1"/>
    <x v="1"/>
  </r>
  <r>
    <x v="14"/>
    <x v="4"/>
    <x v="0"/>
    <x v="1"/>
  </r>
  <r>
    <x v="15"/>
    <x v="0"/>
    <x v="1"/>
    <x v="1"/>
  </r>
  <r>
    <x v="16"/>
    <x v="3"/>
    <x v="2"/>
    <x v="2"/>
  </r>
  <r>
    <x v="17"/>
    <x v="0"/>
    <x v="0"/>
    <x v="0"/>
  </r>
  <r>
    <x v="18"/>
    <x v="8"/>
    <x v="0"/>
    <x v="0"/>
  </r>
  <r>
    <x v="19"/>
    <x v="7"/>
    <x v="2"/>
    <x v="2"/>
  </r>
  <r>
    <x v="20"/>
    <x v="0"/>
    <x v="2"/>
    <x v="2"/>
  </r>
  <r>
    <x v="21"/>
    <x v="1"/>
    <x v="2"/>
    <x v="2"/>
  </r>
  <r>
    <x v="22"/>
    <x v="7"/>
    <x v="0"/>
    <x v="0"/>
  </r>
  <r>
    <x v="23"/>
    <x v="4"/>
    <x v="0"/>
    <x v="0"/>
  </r>
  <r>
    <x v="24"/>
    <x v="2"/>
    <x v="2"/>
    <x v="2"/>
  </r>
  <r>
    <x v="25"/>
    <x v="5"/>
    <x v="1"/>
    <x v="1"/>
  </r>
  <r>
    <x v="26"/>
    <x v="3"/>
    <x v="0"/>
    <x v="1"/>
  </r>
  <r>
    <x v="27"/>
    <x v="2"/>
    <x v="2"/>
    <x v="2"/>
  </r>
  <r>
    <x v="28"/>
    <x v="2"/>
    <x v="2"/>
    <x v="2"/>
  </r>
  <r>
    <x v="29"/>
    <x v="4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974FE0-4FE8-4661-9916-B94A713B4B7A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G15" firstHeaderRow="1" firstDataRow="3" firstDataCol="1" rowPageCount="1" colPageCount="1"/>
  <pivotFields count="5">
    <pivotField axis="axisPage" compact="0" outline="0" showAll="0">
      <items count="31">
        <item x="17"/>
        <item x="29"/>
        <item x="0"/>
        <item x="12"/>
        <item x="16"/>
        <item x="21"/>
        <item x="25"/>
        <item x="5"/>
        <item x="10"/>
        <item x="27"/>
        <item x="22"/>
        <item x="26"/>
        <item x="3"/>
        <item x="9"/>
        <item x="18"/>
        <item x="20"/>
        <item x="6"/>
        <item x="14"/>
        <item x="15"/>
        <item x="19"/>
        <item x="2"/>
        <item x="8"/>
        <item x="11"/>
        <item x="7"/>
        <item x="24"/>
        <item x="1"/>
        <item x="4"/>
        <item x="13"/>
        <item x="23"/>
        <item x="28"/>
        <item t="default"/>
      </items>
    </pivotField>
    <pivotField axis="axisRow" compact="0" outline="0" showAll="0">
      <items count="10">
        <item x="0"/>
        <item x="1"/>
        <item x="3"/>
        <item x="4"/>
        <item x="6"/>
        <item x="7"/>
        <item x="2"/>
        <item x="5"/>
        <item x="8"/>
        <item t="default"/>
      </items>
    </pivotField>
    <pivotField axis="axisCol" compact="0" outline="0" showAll="0">
      <items count="4">
        <item x="0"/>
        <item x="2"/>
        <item x="1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0" hier="-1"/>
  </pageFields>
  <dataFields count="2">
    <dataField name="합계 : 기본급" fld="3" baseField="1" baseItem="0" numFmtId="181"/>
    <dataField name="합계 : 상여금" fld="4" baseField="1" baseItem="0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439F73-7C4D-44C3-B25B-048AFD019A37}" name="표1" displayName="표1" ref="A3:D6" totalsRowShown="0">
  <autoFilter ref="A3:D6" xr:uid="{46439F73-7C4D-44C3-B25B-048AFD019A37}"/>
  <sortState xmlns:xlrd2="http://schemas.microsoft.com/office/spreadsheetml/2017/richdata2" ref="A4:D6">
    <sortCondition ref="D3:D6"/>
  </sortState>
  <tableColumns count="4">
    <tableColumn id="1" xr3:uid="{234663E4-6146-44CE-8922-4A7FFFEB224B}" name="이름"/>
    <tableColumn id="2" xr3:uid="{6A8A9F6D-FDA1-4685-93ED-EAE785A2B4C9}" name="부서"/>
    <tableColumn id="3" xr3:uid="{63A062B3-D716-471B-895C-05216220804C}" name="직위"/>
    <tableColumn id="4" xr3:uid="{EFB5AF70-65AE-4C5E-B316-B2B2E8E0FD6E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0" workbookViewId="0">
      <selection activeCell="L9" sqref="L9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0" priority="1">
      <formula>ISEVEN(QUOTIENT(ROW(),2))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O8" sqref="O8"/>
    </sheetView>
  </sheetViews>
  <sheetFormatPr defaultRowHeight="17.399999999999999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10" zoomScaleNormal="100" workbookViewId="0">
      <selection activeCell="D16" sqref="D16"/>
    </sheetView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>
      <selection activeCell="B39" sqref="B39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7" width="15.3984375" customWidth="1"/>
    <col min="8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 t="s">
        <v>167</v>
      </c>
      <c r="C3" s="5">
        <f>COUNTIFS($D$10:$D$25,"&gt;=20",$B$10:$B$25,A3)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/>
      <c r="C4" s="5">
        <f t="shared" ref="C4:C5" si="0">COUNTIFS($D$10:$D$25,"&gt;=20",$B$10:$B$25,A4)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/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MATCH(LEFT(A10,1),$E$3:$E$4,-1)</f>
        <v>2</v>
      </c>
      <c r="F10" s="9">
        <v>0.1</v>
      </c>
      <c r="G10" s="8">
        <f>PRODUCT(D10,E10,F10)</f>
        <v>7.6000000000000005</v>
      </c>
      <c r="H10" s="40" cm="1">
        <f t="array" ref="H10">fn생산단가(A10,E10)</f>
        <v>0.6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>
        <f t="shared" ref="E11:E25" si="2">MATCH(LEFT(A11,1),$E$3:$E$4,-1)</f>
        <v>1</v>
      </c>
      <c r="F11" s="9">
        <v>0.08</v>
      </c>
      <c r="G11" s="8">
        <f t="shared" ref="G11:G25" si="3">PRODUCT(D11,E11,F11)</f>
        <v>2.08</v>
      </c>
      <c r="H11" s="40" cm="1">
        <f t="array" ref="H11">fn생산단가(A11,E11)</f>
        <v>0.3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 t="shared" si="2"/>
        <v>1</v>
      </c>
      <c r="F12" s="9">
        <v>0.08</v>
      </c>
      <c r="G12" s="8">
        <f t="shared" si="3"/>
        <v>1.6</v>
      </c>
      <c r="H12" s="40" cm="1">
        <f t="array" ref="H12">fn생산단가(A12,E12)</f>
        <v>0.3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 t="shared" si="2"/>
        <v>2</v>
      </c>
      <c r="F13" s="9">
        <v>0.03</v>
      </c>
      <c r="G13" s="8">
        <f t="shared" si="3"/>
        <v>0.3</v>
      </c>
      <c r="H13" s="40" cm="1">
        <f t="array" ref="H13">fn생산단가(A13,E13)</f>
        <v>0.6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 t="shared" si="2"/>
        <v>2</v>
      </c>
      <c r="F14" s="9">
        <v>0.03</v>
      </c>
      <c r="G14" s="8">
        <f t="shared" si="3"/>
        <v>0.3</v>
      </c>
      <c r="H14" s="40" cm="1">
        <f t="array" ref="H14">fn생산단가(A14,E14)</f>
        <v>0.6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 t="shared" si="2"/>
        <v>1</v>
      </c>
      <c r="F15" s="9">
        <v>0.05</v>
      </c>
      <c r="G15" s="8">
        <f t="shared" si="3"/>
        <v>0.60000000000000009</v>
      </c>
      <c r="H15" s="40" cm="1">
        <f t="array" ref="H15">fn생산단가(A15,E15)</f>
        <v>0.2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 t="shared" si="2"/>
        <v>1</v>
      </c>
      <c r="F16" s="9">
        <v>0.05</v>
      </c>
      <c r="G16" s="8">
        <f t="shared" si="3"/>
        <v>0.60000000000000009</v>
      </c>
      <c r="H16" s="40" cm="1">
        <f t="array" ref="H16">fn생산단가(A16,E16)</f>
        <v>0.2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 t="shared" si="2"/>
        <v>1</v>
      </c>
      <c r="F17" s="9">
        <v>0.08</v>
      </c>
      <c r="G17" s="8">
        <f t="shared" si="3"/>
        <v>1.84</v>
      </c>
      <c r="H17" s="40" cm="1">
        <f t="array" ref="H17">fn생산단가(A17,E17)</f>
        <v>0.3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 t="shared" si="2"/>
        <v>2</v>
      </c>
      <c r="F18" s="9">
        <v>0.1</v>
      </c>
      <c r="G18" s="8">
        <f t="shared" si="3"/>
        <v>7.6000000000000005</v>
      </c>
      <c r="H18" s="40" cm="1">
        <f t="array" ref="H18">fn생산단가(A18,E18)</f>
        <v>0.4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 t="shared" si="2"/>
        <v>2</v>
      </c>
      <c r="F19" s="9">
        <v>0.05</v>
      </c>
      <c r="G19" s="8">
        <f t="shared" si="3"/>
        <v>1.5</v>
      </c>
      <c r="H19" s="40" cm="1">
        <f t="array" ref="H19">fn생산단가(A19,E19)</f>
        <v>0.6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 t="shared" si="2"/>
        <v>2</v>
      </c>
      <c r="F20" s="9">
        <v>0.03</v>
      </c>
      <c r="G20" s="8">
        <f t="shared" si="3"/>
        <v>0.48</v>
      </c>
      <c r="H20" s="40" cm="1">
        <f t="array" ref="H20">fn생산단가(A20,E20)</f>
        <v>0.6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 t="shared" si="2"/>
        <v>1</v>
      </c>
      <c r="F21" s="9">
        <v>0.1</v>
      </c>
      <c r="G21" s="8">
        <f t="shared" si="3"/>
        <v>3.5</v>
      </c>
      <c r="H21" s="40" cm="1">
        <f t="array" ref="H21">fn생산단가(A21,E21)</f>
        <v>0.2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 t="shared" si="2"/>
        <v>1</v>
      </c>
      <c r="F22" s="9">
        <v>0.05</v>
      </c>
      <c r="G22" s="8">
        <f t="shared" si="3"/>
        <v>0.9</v>
      </c>
      <c r="H22" s="40" cm="1">
        <f t="array" ref="H22">fn생산단가(A22,E22)</f>
        <v>0.3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 t="shared" si="2"/>
        <v>2</v>
      </c>
      <c r="F23" s="9">
        <v>0.08</v>
      </c>
      <c r="G23" s="8">
        <f t="shared" si="3"/>
        <v>3.68</v>
      </c>
      <c r="H23" s="40" cm="1">
        <f t="array" ref="H23">fn생산단가(A23,E23)</f>
        <v>0.4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 t="shared" si="2"/>
        <v>2</v>
      </c>
      <c r="F24" s="9">
        <v>0.1</v>
      </c>
      <c r="G24" s="8">
        <f t="shared" si="3"/>
        <v>7</v>
      </c>
      <c r="H24" s="40" cm="1">
        <f t="array" ref="H24">fn생산단가(A24,E24)</f>
        <v>0.4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 t="shared" si="2"/>
        <v>1</v>
      </c>
      <c r="F25" s="9">
        <v>0.05</v>
      </c>
      <c r="G25" s="8">
        <f t="shared" si="3"/>
        <v>0.5</v>
      </c>
      <c r="H25" s="40" cm="1">
        <f t="array" ref="H25">fn생산단가(A25,E25)</f>
        <v>0.2</v>
      </c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SUM(($B$10:$B$25=$A30)*($D$10:$D$25&gt;=B$29)*1)</f>
        <v>3</v>
      </c>
      <c r="C30" s="7">
        <f t="array" ref="C30">SUM(($B$10:$B$25=$A30)*($D$10:$D$25&gt;=C$29)*1)</f>
        <v>4</v>
      </c>
      <c r="D30" s="7">
        <f t="array" ref="D30">SUM(($B$10:$B$25=$A30)*($D$10:$D$25&gt;=D$29)*1)</f>
        <v>5</v>
      </c>
      <c r="E30" s="7">
        <f t="array" ref="E30">SUM(($B$10:$B$25=$A30)*($D$10:$D$25&gt;=E$29)*1)</f>
        <v>8</v>
      </c>
    </row>
    <row r="31" spans="1:8">
      <c r="A31" s="5" t="s">
        <v>38</v>
      </c>
      <c r="B31" s="7">
        <f t="array" ref="B31">SUM(($B$10:$B$25=$A31)*($D$10:$D$25&gt;=B$29)*1)</f>
        <v>0</v>
      </c>
      <c r="C31" s="7">
        <f t="array" ref="C31">SUM(($B$10:$B$25=$A31)*($D$10:$D$25&gt;=C$29)*1)</f>
        <v>1</v>
      </c>
      <c r="D31" s="7">
        <f t="array" ref="D31">SUM(($B$10:$B$25=$A31)*($D$10:$D$25&gt;=D$29)*1)</f>
        <v>4</v>
      </c>
      <c r="E31" s="7">
        <f t="array" ref="E31">SUM(($B$10:$B$25=$A31)*($D$10:$D$25&gt;=E$29)*1)</f>
        <v>4</v>
      </c>
    </row>
    <row r="32" spans="1:8">
      <c r="A32" s="5" t="s">
        <v>40</v>
      </c>
      <c r="B32" s="7">
        <f t="array" ref="B32">SUM(($B$10:$B$25=$A32)*($D$10:$D$25&gt;=B$29)*1)</f>
        <v>1</v>
      </c>
      <c r="C32" s="7">
        <f t="array" ref="C32">SUM(($B$10:$B$25=$A32)*($D$10:$D$25&gt;=C$29)*1)</f>
        <v>3</v>
      </c>
      <c r="D32" s="7">
        <f t="array" ref="D32">SUM(($B$10:$B$25=$A32)*($D$10:$D$25&gt;=D$29)*1)</f>
        <v>4</v>
      </c>
      <c r="E32" s="7">
        <f t="array" ref="E32">SUM(($B$10:$B$25=$A32)*($D$10:$D$25&gt;=E$29)*1)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0829-155E-4140-BE88-D7F2FB0F432A}">
  <sheetPr codeName="Sheet9"/>
  <dimension ref="A1:D6"/>
  <sheetViews>
    <sheetView workbookViewId="0">
      <selection activeCell="G15" sqref="G15"/>
    </sheetView>
  </sheetViews>
  <sheetFormatPr defaultRowHeight="17.399999999999999"/>
  <sheetData>
    <row r="1" spans="1:4">
      <c r="A1" s="39" t="s">
        <v>166</v>
      </c>
    </row>
    <row r="3" spans="1:4">
      <c r="A3" t="s">
        <v>161</v>
      </c>
      <c r="B3" t="s">
        <v>89</v>
      </c>
      <c r="C3" t="s">
        <v>158</v>
      </c>
      <c r="D3" t="s">
        <v>162</v>
      </c>
    </row>
    <row r="4" spans="1:4">
      <c r="A4" t="s">
        <v>164</v>
      </c>
      <c r="B4" t="s">
        <v>155</v>
      </c>
      <c r="C4" t="s">
        <v>145</v>
      </c>
      <c r="D4">
        <v>950000</v>
      </c>
    </row>
    <row r="5" spans="1:4">
      <c r="A5" t="s">
        <v>163</v>
      </c>
      <c r="B5" t="s">
        <v>155</v>
      </c>
      <c r="C5" t="s">
        <v>145</v>
      </c>
      <c r="D5">
        <v>1000000</v>
      </c>
    </row>
    <row r="6" spans="1:4">
      <c r="A6" t="s">
        <v>165</v>
      </c>
      <c r="B6" t="s">
        <v>155</v>
      </c>
      <c r="C6" t="s">
        <v>145</v>
      </c>
      <c r="D6">
        <v>1000000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G15"/>
  <sheetViews>
    <sheetView tabSelected="1" workbookViewId="0">
      <selection activeCell="B6" sqref="B6"/>
    </sheetView>
  </sheetViews>
  <sheetFormatPr defaultRowHeight="17.399999999999999"/>
  <cols>
    <col min="1" max="1" width="7" bestFit="1" customWidth="1"/>
    <col min="2" max="7" width="12.296875" bestFit="1" customWidth="1"/>
    <col min="9" max="9" width="9.3984375" bestFit="1" customWidth="1"/>
  </cols>
  <sheetData>
    <row r="2" spans="1:7">
      <c r="A2" s="37" t="s">
        <v>161</v>
      </c>
      <c r="B2" t="s">
        <v>168</v>
      </c>
    </row>
    <row r="4" spans="1:7">
      <c r="B4" s="37" t="s">
        <v>158</v>
      </c>
      <c r="C4" s="37" t="s">
        <v>159</v>
      </c>
    </row>
    <row r="5" spans="1:7">
      <c r="B5" t="s">
        <v>145</v>
      </c>
      <c r="D5" t="s">
        <v>146</v>
      </c>
      <c r="F5" t="s">
        <v>147</v>
      </c>
    </row>
    <row r="6" spans="1:7">
      <c r="A6" s="37" t="s">
        <v>89</v>
      </c>
      <c r="B6" t="s">
        <v>148</v>
      </c>
      <c r="C6" t="s">
        <v>160</v>
      </c>
      <c r="D6" t="s">
        <v>148</v>
      </c>
      <c r="E6" t="s">
        <v>160</v>
      </c>
      <c r="F6" t="s">
        <v>148</v>
      </c>
      <c r="G6" t="s">
        <v>160</v>
      </c>
    </row>
    <row r="7" spans="1:7">
      <c r="A7" t="s">
        <v>157</v>
      </c>
      <c r="B7" s="38">
        <v>2000000</v>
      </c>
      <c r="C7" s="38">
        <v>300000</v>
      </c>
      <c r="D7" s="38">
        <v>2700000</v>
      </c>
      <c r="E7" s="38">
        <v>410000</v>
      </c>
      <c r="F7" s="38">
        <v>950000</v>
      </c>
      <c r="G7" s="38">
        <v>140000</v>
      </c>
    </row>
    <row r="8" spans="1:7">
      <c r="A8" t="s">
        <v>150</v>
      </c>
      <c r="B8" s="38">
        <v>2000000</v>
      </c>
      <c r="C8" s="38">
        <v>300000</v>
      </c>
      <c r="D8" s="38">
        <v>1800000</v>
      </c>
      <c r="E8" s="38">
        <v>270000</v>
      </c>
      <c r="F8" s="38">
        <v>950000</v>
      </c>
      <c r="G8" s="38">
        <v>140000</v>
      </c>
    </row>
    <row r="9" spans="1:7">
      <c r="A9" t="s">
        <v>156</v>
      </c>
      <c r="B9" s="38">
        <v>1950000</v>
      </c>
      <c r="C9" s="38">
        <v>290000</v>
      </c>
      <c r="D9" s="38">
        <v>900000</v>
      </c>
      <c r="E9" s="38">
        <v>140000</v>
      </c>
      <c r="F9" s="38">
        <v>950000</v>
      </c>
      <c r="G9" s="38">
        <v>140000</v>
      </c>
    </row>
    <row r="10" spans="1:7">
      <c r="A10" t="s">
        <v>155</v>
      </c>
      <c r="B10" s="38">
        <v>2950000</v>
      </c>
      <c r="C10" s="38">
        <v>440000</v>
      </c>
      <c r="D10" s="38"/>
      <c r="E10" s="38">
        <v>0</v>
      </c>
      <c r="F10" s="38">
        <v>950000</v>
      </c>
      <c r="G10" s="38">
        <v>140000</v>
      </c>
    </row>
    <row r="11" spans="1:7">
      <c r="A11" t="s">
        <v>149</v>
      </c>
      <c r="B11" s="38"/>
      <c r="C11" s="38">
        <v>0</v>
      </c>
      <c r="D11" s="38">
        <v>900000</v>
      </c>
      <c r="E11" s="38">
        <v>140000</v>
      </c>
      <c r="F11" s="38"/>
      <c r="G11" s="38">
        <v>0</v>
      </c>
    </row>
    <row r="12" spans="1:7">
      <c r="A12" t="s">
        <v>154</v>
      </c>
      <c r="B12" s="38">
        <v>1000000</v>
      </c>
      <c r="C12" s="38">
        <v>150000</v>
      </c>
      <c r="D12" s="38">
        <v>1800000</v>
      </c>
      <c r="E12" s="38">
        <v>270000</v>
      </c>
      <c r="F12" s="38"/>
      <c r="G12" s="38">
        <v>0</v>
      </c>
    </row>
    <row r="13" spans="1:7">
      <c r="A13" t="s">
        <v>151</v>
      </c>
      <c r="B13" s="38"/>
      <c r="C13" s="38">
        <v>0</v>
      </c>
      <c r="D13" s="38">
        <v>2700000</v>
      </c>
      <c r="E13" s="38">
        <v>410000</v>
      </c>
      <c r="F13" s="38">
        <v>950000</v>
      </c>
      <c r="G13" s="38">
        <v>140000</v>
      </c>
    </row>
    <row r="14" spans="1:7">
      <c r="A14" t="s">
        <v>153</v>
      </c>
      <c r="B14" s="38"/>
      <c r="C14" s="38">
        <v>0</v>
      </c>
      <c r="D14" s="38"/>
      <c r="E14" s="38">
        <v>0</v>
      </c>
      <c r="F14" s="38">
        <v>1900000</v>
      </c>
      <c r="G14" s="38">
        <v>290000</v>
      </c>
    </row>
    <row r="15" spans="1:7">
      <c r="A15" t="s">
        <v>152</v>
      </c>
      <c r="B15" s="38">
        <v>1000000</v>
      </c>
      <c r="C15" s="38">
        <v>150000</v>
      </c>
      <c r="D15" s="38"/>
      <c r="E15" s="38">
        <v>0</v>
      </c>
      <c r="F15" s="38"/>
      <c r="G15" s="38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4215-F170-4D09-953F-F0F9037F0CC6}">
  <sheetPr codeName="Sheet10"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10.3984375" bestFit="1" customWidth="1"/>
    <col min="4" max="6" width="10.69921875" bestFit="1" customWidth="1" outlineLevel="1"/>
  </cols>
  <sheetData>
    <row r="1" spans="2:6" ht="18" thickBot="1"/>
    <row r="2" spans="2:6">
      <c r="B2" s="27" t="s">
        <v>138</v>
      </c>
      <c r="C2" s="28"/>
      <c r="D2" s="33"/>
      <c r="E2" s="33"/>
      <c r="F2" s="33"/>
    </row>
    <row r="3" spans="2:6" collapsed="1">
      <c r="B3" s="26"/>
      <c r="C3" s="26"/>
      <c r="D3" s="34" t="s">
        <v>140</v>
      </c>
      <c r="E3" s="34" t="s">
        <v>135</v>
      </c>
      <c r="F3" s="34" t="s">
        <v>137</v>
      </c>
    </row>
    <row r="4" spans="2:6" ht="46.8" hidden="1" outlineLevel="1">
      <c r="B4" s="29"/>
      <c r="C4" s="29"/>
      <c r="E4" s="36" t="s">
        <v>136</v>
      </c>
      <c r="F4" s="36" t="s">
        <v>136</v>
      </c>
    </row>
    <row r="5" spans="2:6">
      <c r="B5" s="30" t="s">
        <v>139</v>
      </c>
      <c r="C5" s="31"/>
      <c r="D5" s="11"/>
      <c r="E5" s="11"/>
      <c r="F5" s="11"/>
    </row>
    <row r="6" spans="2:6" outlineLevel="1">
      <c r="B6" s="29"/>
      <c r="C6" s="29" t="s">
        <v>132</v>
      </c>
      <c r="D6">
        <v>300</v>
      </c>
      <c r="E6" s="35">
        <v>300</v>
      </c>
      <c r="F6" s="35">
        <v>250</v>
      </c>
    </row>
    <row r="7" spans="2:6" outlineLevel="1">
      <c r="B7" s="29"/>
      <c r="C7" s="29" t="s">
        <v>133</v>
      </c>
      <c r="D7">
        <v>600</v>
      </c>
      <c r="E7" s="35">
        <v>600</v>
      </c>
      <c r="F7" s="35">
        <v>550</v>
      </c>
    </row>
    <row r="8" spans="2:6">
      <c r="B8" s="30" t="s">
        <v>141</v>
      </c>
      <c r="C8" s="31"/>
      <c r="D8" s="11"/>
      <c r="E8" s="11"/>
      <c r="F8" s="11"/>
    </row>
    <row r="9" spans="2:6" ht="18" outlineLevel="1" thickBot="1">
      <c r="B9" s="32"/>
      <c r="C9" s="32" t="s">
        <v>134</v>
      </c>
      <c r="D9" s="25">
        <v>1467900</v>
      </c>
      <c r="E9" s="25">
        <v>1467900</v>
      </c>
      <c r="F9" s="25">
        <v>1318750</v>
      </c>
    </row>
    <row r="10" spans="2:6">
      <c r="B10" t="s">
        <v>142</v>
      </c>
    </row>
    <row r="11" spans="2:6">
      <c r="B11" t="s">
        <v>143</v>
      </c>
    </row>
    <row r="12" spans="2:6">
      <c r="B12" t="s">
        <v>144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H6" sqref="H6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66300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164400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208800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94200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161400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146400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315600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310800</v>
      </c>
    </row>
    <row r="12" spans="1:5">
      <c r="A12" s="41" t="s">
        <v>27</v>
      </c>
      <c r="B12" s="42"/>
      <c r="C12" s="7">
        <f>SUM(C4:C11)</f>
        <v>3018</v>
      </c>
      <c r="D12" s="7">
        <f>SUM(D4:D11)</f>
        <v>35</v>
      </c>
      <c r="E12" s="8">
        <f>SUM(E4:E11)</f>
        <v>1467900</v>
      </c>
    </row>
    <row r="14" spans="1:5">
      <c r="A14" s="41" t="s">
        <v>85</v>
      </c>
      <c r="B14" s="42"/>
    </row>
    <row r="15" spans="1:5">
      <c r="A15" s="5" t="s">
        <v>83</v>
      </c>
      <c r="B15" s="5">
        <v>300</v>
      </c>
    </row>
    <row r="16" spans="1:5">
      <c r="A16" s="5" t="s">
        <v>84</v>
      </c>
      <c r="B16" s="5">
        <v>600</v>
      </c>
    </row>
  </sheetData>
  <scenarios current="0" show="0" sqref="E12">
    <scenario name="단가증가" locked="1" count="2" user="김민석" comment="만든 사람 김민석 날짜 2025-02-03">
      <inputCells r="B15" val="300"/>
      <inputCells r="B16" val="600"/>
    </scenario>
    <scenario name="단가감소" locked="1" count="2" user="김민석" comment="만든 사람 김민석 날짜 2025-02-03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_x000a_선택하세요." sqref="B4:B11" xr:uid="{9DC011FB-363D-444A-BCF3-933510CA47DD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9" zoomScaleNormal="100" workbookViewId="0">
      <selection activeCell="O16" sqref="O16"/>
    </sheetView>
  </sheetViews>
  <sheetFormatPr defaultRowHeight="17.399999999999999"/>
  <cols>
    <col min="4" max="4" width="11.59765625" bestFit="1" customWidth="1"/>
  </cols>
  <sheetData>
    <row r="1" spans="1:8" ht="21">
      <c r="A1" s="43" t="s">
        <v>87</v>
      </c>
      <c r="B1" s="43"/>
      <c r="C1" s="43"/>
      <c r="D1" s="43"/>
      <c r="E1" s="43"/>
      <c r="F1" s="43"/>
      <c r="G1" s="43"/>
      <c r="H1" s="43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I9" sqref="I9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24" t="s">
        <v>105</v>
      </c>
      <c r="B3" s="23">
        <v>1</v>
      </c>
      <c r="C3" s="23">
        <v>2</v>
      </c>
      <c r="D3" s="23">
        <v>1</v>
      </c>
    </row>
    <row r="4" spans="1:4">
      <c r="A4" s="24" t="s">
        <v>106</v>
      </c>
      <c r="B4" s="23">
        <v>0</v>
      </c>
      <c r="C4" s="23">
        <v>0</v>
      </c>
      <c r="D4" s="23">
        <v>0</v>
      </c>
    </row>
    <row r="5" spans="1:4">
      <c r="A5" s="24" t="s">
        <v>107</v>
      </c>
      <c r="B5" s="23">
        <v>0</v>
      </c>
      <c r="C5" s="23">
        <v>1</v>
      </c>
      <c r="D5" s="23">
        <v>0</v>
      </c>
    </row>
    <row r="6" spans="1:4">
      <c r="A6" s="24" t="s">
        <v>108</v>
      </c>
      <c r="B6" s="23">
        <v>0</v>
      </c>
      <c r="C6" s="23">
        <v>1</v>
      </c>
      <c r="D6" s="23">
        <v>0</v>
      </c>
    </row>
    <row r="7" spans="1:4">
      <c r="A7" s="24" t="s">
        <v>109</v>
      </c>
      <c r="B7" s="23">
        <v>1</v>
      </c>
      <c r="C7" s="23">
        <v>0</v>
      </c>
      <c r="D7" s="23">
        <v>0</v>
      </c>
    </row>
    <row r="8" spans="1:4">
      <c r="A8" s="24" t="s">
        <v>110</v>
      </c>
      <c r="B8" s="23">
        <v>0</v>
      </c>
      <c r="C8" s="23">
        <v>1</v>
      </c>
      <c r="D8" s="23">
        <v>1</v>
      </c>
    </row>
    <row r="9" spans="1:4">
      <c r="A9" s="24" t="s">
        <v>111</v>
      </c>
      <c r="B9" s="23">
        <v>0</v>
      </c>
      <c r="C9" s="23">
        <v>0</v>
      </c>
      <c r="D9" s="23">
        <v>1</v>
      </c>
    </row>
    <row r="10" spans="1:4">
      <c r="A10" s="24" t="s">
        <v>112</v>
      </c>
      <c r="B10" s="23">
        <v>1</v>
      </c>
      <c r="C10" s="23">
        <v>2</v>
      </c>
      <c r="D10" s="23">
        <v>2</v>
      </c>
    </row>
    <row r="11" spans="1:4">
      <c r="A11" s="24" t="s">
        <v>113</v>
      </c>
      <c r="B11" s="23">
        <v>1</v>
      </c>
      <c r="C11" s="23">
        <v>0</v>
      </c>
      <c r="D11" s="23">
        <v>0</v>
      </c>
    </row>
  </sheetData>
  <phoneticPr fontId="1" type="noConversion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6</vt:i4>
      </vt:variant>
    </vt:vector>
  </HeadingPairs>
  <TitlesOfParts>
    <vt:vector size="16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부품단가</vt:lpstr>
      <vt:lpstr>완제품단가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민석 김</cp:lastModifiedBy>
  <cp:lastPrinted>2025-02-03T05:00:33Z</cp:lastPrinted>
  <dcterms:created xsi:type="dcterms:W3CDTF">2023-05-11T11:47:16Z</dcterms:created>
  <dcterms:modified xsi:type="dcterms:W3CDTF">2025-02-03T06:27:30Z</dcterms:modified>
</cp:coreProperties>
</file>